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ibechafile\Desktop\hibino\デスクトップ\病院デスクトップ\各種調査（道など）\公営企業に係る経営比較分析表\R6決算\"/>
    </mc:Choice>
  </mc:AlternateContent>
  <workbookProtection workbookAlgorithmName="SHA-512" workbookHashValue="5UyXiRQZbSQOrgz35OBhNHiqmGD+ApRcJ4kgGU+LUulp+MZ5ErfmYpaTHwm+1FUqOJYNUTmN8BdMhooUy614jQ==" workbookSaltValue="pQD04TIgkI+gpFL7fI+zNQ==" workbookSpinCount="100000" lockStructure="1"/>
  <bookViews>
    <workbookView xWindow="0" yWindow="0" windowWidth="28800" windowHeight="1146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EK78" i="4" s="1"/>
  <c r="FI7" i="5"/>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E7" i="5"/>
  <c r="ED7" i="5"/>
  <c r="DG79" i="4" s="1"/>
  <c r="EB7" i="5"/>
  <c r="EA7" i="5"/>
  <c r="DZ7" i="5"/>
  <c r="DY7" i="5"/>
  <c r="AE80" i="4" s="1"/>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K80" i="4"/>
  <c r="KV80" i="4"/>
  <c r="KG80" i="4"/>
  <c r="JB80" i="4"/>
  <c r="IM80" i="4"/>
  <c r="HX80" i="4"/>
  <c r="GT80" i="4"/>
  <c r="FO80" i="4"/>
  <c r="EZ80" i="4"/>
  <c r="EK80" i="4"/>
  <c r="DV80" i="4"/>
  <c r="DG80" i="4"/>
  <c r="BX80" i="4"/>
  <c r="BI80" i="4"/>
  <c r="AT80" i="4"/>
  <c r="P80" i="4"/>
  <c r="LZ79" i="4"/>
  <c r="LK79" i="4"/>
  <c r="KV79" i="4"/>
  <c r="JB79" i="4"/>
  <c r="IM79" i="4"/>
  <c r="HX79" i="4"/>
  <c r="HI79" i="4"/>
  <c r="GT79" i="4"/>
  <c r="EZ79" i="4"/>
  <c r="EK79" i="4"/>
  <c r="DV79" i="4"/>
  <c r="BX79" i="4"/>
  <c r="BI79" i="4"/>
  <c r="AE79" i="4"/>
  <c r="P79" i="4"/>
  <c r="HX78"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HV54"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HV32" i="4"/>
  <c r="BX32" i="4"/>
  <c r="LP12" i="4"/>
  <c r="JW12" i="4"/>
  <c r="ID12" i="4"/>
  <c r="FZ12" i="4"/>
  <c r="AU12" i="4"/>
  <c r="B12" i="4"/>
  <c r="JW10" i="4"/>
  <c r="ID10" i="4"/>
  <c r="FZ10" i="4"/>
  <c r="CN10" i="4"/>
  <c r="AU10" i="4"/>
  <c r="B10" i="4"/>
  <c r="ID8" i="4"/>
  <c r="FZ8" i="4"/>
  <c r="EG8" i="4"/>
  <c r="CN8" i="4"/>
  <c r="AU8" i="4"/>
  <c r="B8" i="4"/>
  <c r="B6" i="4"/>
  <c r="MO78" i="4" l="1"/>
  <c r="MN54" i="4"/>
  <c r="MN32" i="4"/>
  <c r="JB78" i="4"/>
  <c r="IZ54" i="4"/>
  <c r="IZ32" i="4"/>
  <c r="FO78" i="4"/>
  <c r="FL54" i="4"/>
  <c r="FL32" i="4"/>
  <c r="BX78" i="4"/>
  <c r="BX54" i="4"/>
  <c r="LJ32" i="4"/>
  <c r="LJ54" i="4"/>
  <c r="LK78" i="4"/>
  <c r="AT32" i="4"/>
  <c r="AT54" i="4"/>
  <c r="AT78" i="4"/>
  <c r="EH32" i="4"/>
  <c r="EH54" i="4"/>
  <c r="C11" i="5"/>
  <c r="E11" i="5"/>
  <c r="B11" i="5"/>
  <c r="HI78" i="4" l="1"/>
  <c r="HG54" i="4"/>
  <c r="HG32" i="4"/>
  <c r="DV78" i="4"/>
  <c r="DS54" i="4"/>
  <c r="DS32" i="4"/>
  <c r="AE78" i="4"/>
  <c r="AE54" i="4"/>
  <c r="AE32" i="4"/>
  <c r="KV78" i="4"/>
  <c r="KU54" i="4"/>
  <c r="KU32" i="4"/>
  <c r="KG78" i="4"/>
  <c r="KF54" i="4"/>
  <c r="KF32" i="4"/>
  <c r="GT78" i="4"/>
  <c r="GR54" i="4"/>
  <c r="GR32" i="4"/>
  <c r="DG78" i="4"/>
  <c r="DD54" i="4"/>
  <c r="DD32" i="4"/>
  <c r="P78" i="4"/>
  <c r="P32" i="4"/>
  <c r="P54" i="4"/>
  <c r="BI78" i="4"/>
  <c r="BI54" i="4"/>
  <c r="BI32" i="4"/>
  <c r="LZ78" i="4"/>
  <c r="LY54" i="4"/>
  <c r="LY32" i="4"/>
  <c r="IM78" i="4"/>
  <c r="IK54" i="4"/>
  <c r="IK32" i="4"/>
  <c r="EZ78" i="4"/>
  <c r="EW54" i="4"/>
  <c r="EW32" i="4"/>
</calcChain>
</file>

<file path=xl/sharedStrings.xml><?xml version="1.0" encoding="utf-8"?>
<sst xmlns="http://schemas.openxmlformats.org/spreadsheetml/2006/main" count="345" uniqueCount="198">
  <si>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</si>
  <si>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</si>
  <si>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</si>
  <si>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</si>
  <si>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</si>
  <si>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</si>
  <si>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</si>
  <si>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</si>
  <si>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</si>
  <si>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</si>
  <si>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</si>
  <si>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</si>
  <si>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</si>
  <si>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</si>
  <si>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</si>
  <si>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</si>
  <si>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</si>
  <si>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</si>
  <si>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</si>
  <si>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</si>
  <si>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</si>
  <si>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</si>
  <si>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</si>
  <si>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</si>
  <si>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</si>
  <si>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</si>
  <si>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</si>
  <si>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</si>
  <si>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</si>
  <si>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</si>
  <si>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</si>
  <si>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</si>
  <si>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</si>
  <si>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</si>
  <si>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</si>
  <si>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</si>
  <si>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</si>
  <si>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</si>
  <si>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</si>
  <si>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</si>
  <si>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</si>
  <si>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</si>
  <si>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</si>
  <si>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</si>
  <si>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</si>
  <si>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</si>
  <si>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</si>
  <si>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</si>
  <si>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</si>
  <si>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</si>
  <si>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</si>
  <si>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</si>
  <si>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</si>
  <si>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</si>
  <si>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</si>
  <si>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</si>
  <si>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</si>
  <si>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</si>
  <si>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</si>
  <si>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</si>
  <si>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</si>
  <si>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</si>
  <si>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</si>
  <si>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</si>
  <si>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</si>
  <si>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</si>
  <si>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</si>
  <si>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</si>
  <si>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</si>
  <si>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</si>
  <si>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</si>
  <si>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</si>
  <si>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</si>
  <si>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</si>
  <si>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</si>
  <si>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</si>
  <si>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</si>
  <si>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</si>
  <si>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</si>
  <si>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</si>
  <si>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</si>
  <si>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</si>
  <si>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</si>
  <si>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</si>
  <si>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</si>
  <si>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</si>
  <si>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</si>
  <si>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</si>
  <si>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</si>
  <si>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</si>
  <si>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</si>
  <si>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</si>
  <si>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</si>
  <si>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</si>
  <si>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</si>
  <si>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</si>
  <si>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</si>
  <si>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</si>
  <si>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</si>
  <si>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</si>
  <si>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</si>
  <si>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</si>
  <si>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</si>
  <si>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</si>
  <si>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</si>
  <si>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</si>
  <si>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</si>
  <si>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</si>
  <si>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</si>
  <si>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</si>
  <si>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</si>
  <si>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</si>
  <si>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</si>
  <si>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</si>
  <si>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</si>
  <si>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</si>
  <si>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</si>
  <si>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</si>
  <si>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</si>
  <si>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</si>
  <si>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</si>
  <si>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</si>
  <si>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</si>
  <si>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</si>
  <si>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</si>
  <si>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</si>
  <si>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</si>
  <si>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</si>
  <si>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</si>
  <si>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</si>
  <si>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</si>
  <si>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</si>
  <si>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</si>
  <si>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</si>
  <si>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</si>
  <si>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</si>
  <si>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</si>
  <si>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</si>
  <si>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</si>
  <si>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</si>
  <si>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</si>
  <si>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</si>
  <si>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</si>
  <si>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</si>
  <si>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</si>
  <si>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</si>
  <si>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</si>
  <si>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</si>
  <si>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</si>
  <si>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</si>
  <si>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</si>
  <si>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</si>
  <si>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</si>
  <si>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</si>
  <si>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</si>
  <si>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</si>
  <si>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</si>
  <si>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</si>
  <si>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</si>
  <si>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</si>
  <si>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</si>
  <si>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</si>
  <si>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</si>
  <si>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</si>
  <si>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</si>
  <si>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</si>
  <si>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</si>
  <si>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</si>
  <si>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</si>
  <si>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当該値(N-1)</t>
    <phoneticPr fontId="5"/>
  </si>
  <si>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</si>
  <si>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</si>
  <si>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</si>
  <si>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</si>
  <si>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</si>
  <si>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</si>
  <si>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</si>
  <si>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標茶町</t>
  </si>
  <si>
    <t>町立病院</t>
  </si>
  <si>
    <t>当然財務</t>
  </si>
  <si>
    <t>病院事業</t>
  </si>
  <si>
    <t>一般病院</t>
  </si>
  <si>
    <t>50床以上～100床未満</t>
  </si>
  <si>
    <t>非設置</t>
  </si>
  <si>
    <t>直営</t>
  </si>
  <si>
    <t>ド 訓</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</si>
  <si>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</si>
  <si>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</si>
  <si>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</si>
  <si>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</si>
  <si>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</si>
  <si>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</si>
  <si>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</si>
  <si>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</si>
  <si>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町内唯一の病院として
①へき地、過疎地域における一般診療の提供
②救急・小児・婦人科等の不採算医療の提供
③町内企業（職場）の産業医
④町内の学校の学校医
⑤介護保険主治医意見書及び介護認定審査会への委員派遣
⑥予防医療のための各種検診、人間ドック、予防接種等の実施
⑦リハビリ事業
等の役割を果たしている。</t>
    <rPh sb="1" eb="3">
      <t>チョウナイ</t>
    </rPh>
    <rPh sb="3" eb="5">
      <t>ユイイツ</t>
    </rPh>
    <rPh sb="6" eb="8">
      <t>ビョウイン</t>
    </rPh>
    <rPh sb="15" eb="16">
      <t>チ</t>
    </rPh>
    <rPh sb="17" eb="19">
      <t>カソ</t>
    </rPh>
    <rPh sb="19" eb="21">
      <t>チイキ</t>
    </rPh>
    <rPh sb="25" eb="27">
      <t>イッパン</t>
    </rPh>
    <rPh sb="27" eb="29">
      <t>シンリョウ</t>
    </rPh>
    <rPh sb="30" eb="32">
      <t>テイキョウ</t>
    </rPh>
    <rPh sb="34" eb="36">
      <t>キュウキュウ</t>
    </rPh>
    <rPh sb="37" eb="39">
      <t>ショウニ</t>
    </rPh>
    <rPh sb="43" eb="44">
      <t>トウ</t>
    </rPh>
    <rPh sb="45" eb="48">
      <t>フサイサン</t>
    </rPh>
    <rPh sb="48" eb="50">
      <t>イリョウ</t>
    </rPh>
    <rPh sb="51" eb="53">
      <t>テイキョウ</t>
    </rPh>
    <rPh sb="55" eb="57">
      <t>チョウナイ</t>
    </rPh>
    <rPh sb="57" eb="59">
      <t>キギョウ</t>
    </rPh>
    <rPh sb="60" eb="62">
      <t>ショクバ</t>
    </rPh>
    <rPh sb="64" eb="67">
      <t>サンギョウイ</t>
    </rPh>
    <rPh sb="69" eb="71">
      <t>チョウナイ</t>
    </rPh>
    <rPh sb="72" eb="74">
      <t>ガッコウ</t>
    </rPh>
    <rPh sb="75" eb="77">
      <t>ガッコウ</t>
    </rPh>
    <rPh sb="77" eb="78">
      <t>イ</t>
    </rPh>
    <rPh sb="80" eb="84">
      <t>カイゴホケン</t>
    </rPh>
    <rPh sb="84" eb="90">
      <t>シュジイイケンショ</t>
    </rPh>
    <rPh sb="90" eb="91">
      <t>オヨ</t>
    </rPh>
    <rPh sb="92" eb="94">
      <t>カイゴ</t>
    </rPh>
    <rPh sb="94" eb="96">
      <t>ニンテイ</t>
    </rPh>
    <rPh sb="96" eb="99">
      <t>シンサカイ</t>
    </rPh>
    <rPh sb="101" eb="103">
      <t>イイン</t>
    </rPh>
    <rPh sb="103" eb="105">
      <t>ハケン</t>
    </rPh>
    <rPh sb="107" eb="109">
      <t>ヨボウ</t>
    </rPh>
    <rPh sb="109" eb="111">
      <t>イリョウ</t>
    </rPh>
    <rPh sb="115" eb="117">
      <t>カクシュ</t>
    </rPh>
    <rPh sb="117" eb="119">
      <t>ケンシン</t>
    </rPh>
    <rPh sb="120" eb="122">
      <t>ニンゲン</t>
    </rPh>
    <rPh sb="126" eb="130">
      <t>ヨボウセッシュ</t>
    </rPh>
    <rPh sb="130" eb="131">
      <t>トウ</t>
    </rPh>
    <rPh sb="132" eb="134">
      <t>ジッシ</t>
    </rPh>
    <rPh sb="140" eb="142">
      <t>ジギョウ</t>
    </rPh>
    <rPh sb="143" eb="144">
      <t>トウ</t>
    </rPh>
    <rPh sb="145" eb="147">
      <t>ヤクワリ</t>
    </rPh>
    <rPh sb="148" eb="149">
      <t>ハ</t>
    </rPh>
    <phoneticPr fontId="5"/>
  </si>
  <si>
    <t>　当院の建物は平成８年築のため、全体的に老朽化しており、抜本的な解決策としては大規模な修繕、更新を計画的に進める必要があるが、当院を取り巻く財政状況は、町の財政状況を含め依然として厳しく、改築や建て替えは困難であることから、修繕を図りながら、施設の長寿命化を図っていく必要がある。
　器械備品については耐用年数を超えた器械備品の更新をここ数年行っており、器械備品の更新が進んでいる状況である。
　ただし、③１床当たり有形固定資産が類似平均を大きく上回っていることから、更新の取捨選択を含め、機器の必要性を病院全体で検討し、これまで以上に経営面等を考慮しながら、有形固定資産の更新をしていく必要がある。</t>
    <rPh sb="16" eb="19">
      <t>ゼンタイテキ</t>
    </rPh>
    <rPh sb="20" eb="23">
      <t>ロウキュウカ</t>
    </rPh>
    <rPh sb="28" eb="31">
      <t>バッポンテキ</t>
    </rPh>
    <rPh sb="32" eb="35">
      <t>カイケツサク</t>
    </rPh>
    <rPh sb="39" eb="42">
      <t>ダイキボ</t>
    </rPh>
    <rPh sb="43" eb="45">
      <t>シュウゼン</t>
    </rPh>
    <rPh sb="46" eb="48">
      <t>コウシン</t>
    </rPh>
    <rPh sb="49" eb="52">
      <t>ケイカクテキ</t>
    </rPh>
    <rPh sb="53" eb="54">
      <t>スス</t>
    </rPh>
    <rPh sb="56" eb="58">
      <t>ヒツヨウ</t>
    </rPh>
    <rPh sb="76" eb="77">
      <t>チョウ</t>
    </rPh>
    <rPh sb="78" eb="80">
      <t>ザイセイ</t>
    </rPh>
    <rPh sb="80" eb="82">
      <t>ジョウキョウ</t>
    </rPh>
    <rPh sb="83" eb="84">
      <t>フク</t>
    </rPh>
    <rPh sb="85" eb="87">
      <t>イゼン</t>
    </rPh>
    <rPh sb="90" eb="91">
      <t>キビ</t>
    </rPh>
    <rPh sb="94" eb="96">
      <t>カイチク</t>
    </rPh>
    <rPh sb="97" eb="98">
      <t>タ</t>
    </rPh>
    <rPh sb="99" eb="100">
      <t>カ</t>
    </rPh>
    <rPh sb="102" eb="104">
      <t>コンナン</t>
    </rPh>
    <rPh sb="112" eb="114">
      <t>シュウゼン</t>
    </rPh>
    <rPh sb="115" eb="116">
      <t>ハカ</t>
    </rPh>
    <rPh sb="121" eb="123">
      <t>シセツ</t>
    </rPh>
    <rPh sb="124" eb="127">
      <t>チョウジュミョウ</t>
    </rPh>
    <rPh sb="127" eb="128">
      <t>カ</t>
    </rPh>
    <rPh sb="129" eb="130">
      <t>ハカ</t>
    </rPh>
    <rPh sb="134" eb="136">
      <t>ヒツヨウ</t>
    </rPh>
    <phoneticPr fontId="5"/>
  </si>
  <si>
    <t>令和６年度は新たに常勤医１名が着任し、内科医師３名体制となりました。また、前年度中に起きた看護師不足による救急外来の一時休止からの再開後も、採用代行事業者などを活用しながら看護師の確保に努め、救急外来の診療体制に支障をきたすことなく運営することができました。
　しかしながら、人口減少に伴う患者数の減少や、一般会計からの繰入れが困難になってくる背景に加え、物価の高騰、委託費を含めた人件費の上昇、老朽化した病院をどのように維持していくのかなど、課題は山積しております。引き続き業務の効率化、人員の適正配置、固定資産の計画的な更新などを進め、令和6年3月に策定した標茶町立病院経営強化プランに基づき、安定した経営基盤を確保するとともに、救急医療や小児医療などの不採算医療を継続しながら、地域に必要な診療体制を維持するためには、健全な病院経営が不可欠であることから、より一層の経営改善に取り組んでまいります。</t>
    <rPh sb="6" eb="7">
      <t>アラ</t>
    </rPh>
    <rPh sb="9" eb="12">
      <t>ジョウキンイ</t>
    </rPh>
    <rPh sb="13" eb="14">
      <t>メイ</t>
    </rPh>
    <rPh sb="15" eb="17">
      <t>チャクニン</t>
    </rPh>
    <rPh sb="19" eb="21">
      <t>ナイカ</t>
    </rPh>
    <rPh sb="21" eb="23">
      <t>イシ</t>
    </rPh>
    <rPh sb="24" eb="25">
      <t>メイ</t>
    </rPh>
    <rPh sb="25" eb="27">
      <t>タイセイ</t>
    </rPh>
    <rPh sb="37" eb="40">
      <t>ゼンネンド</t>
    </rPh>
    <rPh sb="40" eb="41">
      <t>チュウ</t>
    </rPh>
    <rPh sb="42" eb="43">
      <t>オ</t>
    </rPh>
    <rPh sb="45" eb="48">
      <t>カンゴシ</t>
    </rPh>
    <rPh sb="48" eb="50">
      <t>フソク</t>
    </rPh>
    <rPh sb="53" eb="57">
      <t>キュウキュウガイライ</t>
    </rPh>
    <rPh sb="58" eb="60">
      <t>イチジ</t>
    </rPh>
    <rPh sb="60" eb="62">
      <t>キュウシ</t>
    </rPh>
    <rPh sb="65" eb="67">
      <t>サイカイ</t>
    </rPh>
    <rPh sb="67" eb="68">
      <t>ゴ</t>
    </rPh>
    <rPh sb="70" eb="72">
      <t>サイヨウ</t>
    </rPh>
    <rPh sb="72" eb="74">
      <t>ダイコウ</t>
    </rPh>
    <rPh sb="74" eb="77">
      <t>ジギョウシャ</t>
    </rPh>
    <rPh sb="80" eb="82">
      <t>カツヨウ</t>
    </rPh>
    <rPh sb="86" eb="89">
      <t>カンゴシ</t>
    </rPh>
    <rPh sb="90" eb="92">
      <t>カクホ</t>
    </rPh>
    <rPh sb="93" eb="94">
      <t>ツト</t>
    </rPh>
    <rPh sb="96" eb="98">
      <t>キュウキュウ</t>
    </rPh>
    <rPh sb="98" eb="100">
      <t>ガイライ</t>
    </rPh>
    <rPh sb="101" eb="103">
      <t>シンリョウ</t>
    </rPh>
    <rPh sb="103" eb="105">
      <t>タイセイ</t>
    </rPh>
    <rPh sb="106" eb="108">
      <t>シショウ</t>
    </rPh>
    <rPh sb="116" eb="118">
      <t>ウンエイ</t>
    </rPh>
    <rPh sb="138" eb="140">
      <t>ジンコウ</t>
    </rPh>
    <rPh sb="140" eb="142">
      <t>ゲンショウ</t>
    </rPh>
    <rPh sb="143" eb="144">
      <t>トモナ</t>
    </rPh>
    <rPh sb="145" eb="148">
      <t>カンジャスウ</t>
    </rPh>
    <rPh sb="149" eb="151">
      <t>ゲンショウ</t>
    </rPh>
    <rPh sb="198" eb="201">
      <t>ロウキュウカ</t>
    </rPh>
    <rPh sb="203" eb="205">
      <t>ビョウイン</t>
    </rPh>
    <rPh sb="211" eb="213">
      <t>イジ</t>
    </rPh>
    <rPh sb="222" eb="224">
      <t>カダイ</t>
    </rPh>
    <rPh sb="225" eb="227">
      <t>サンセキ</t>
    </rPh>
    <rPh sb="342" eb="344">
      <t>チイキ</t>
    </rPh>
    <rPh sb="345" eb="347">
      <t>ヒツヨウ</t>
    </rPh>
    <rPh sb="348" eb="350">
      <t>シンリョウ</t>
    </rPh>
    <rPh sb="350" eb="352">
      <t>タイセイ</t>
    </rPh>
    <rPh sb="353" eb="355">
      <t>イジ</t>
    </rPh>
    <rPh sb="362" eb="364">
      <t>ケンゼン</t>
    </rPh>
    <rPh sb="365" eb="367">
      <t>ビョウイン</t>
    </rPh>
    <rPh sb="367" eb="369">
      <t>ケイエイ</t>
    </rPh>
    <rPh sb="370" eb="373">
      <t>フカケツ</t>
    </rPh>
    <rPh sb="383" eb="385">
      <t>イッソウ</t>
    </rPh>
    <rPh sb="386" eb="388">
      <t>ケイエイ</t>
    </rPh>
    <rPh sb="388" eb="390">
      <t>カイゼン</t>
    </rPh>
    <rPh sb="391" eb="392">
      <t>ト</t>
    </rPh>
    <rPh sb="393" eb="394">
      <t>ク</t>
    </rPh>
    <phoneticPr fontId="5"/>
  </si>
  <si>
    <t xml:space="preserve">　①経常収支の黒字については、収支比率が105.9％と類似病院平均値を大きく上回ってはいるが、一般会計からの繰入金によるものであり、病院自体の経営としては②医業収支比率③修正医業収支比率ともに前年度よりも悪化している。患者１人当たりの収益の改善に努め、経営の改善を図っていく。
　⑦職員給与費対医業収益比率は94.4％と類似病院平均値と比較し13.5ﾎﾟｲﾝﾄも高く、また、④病床利用率は38.2％と著しく低いことから厳しい財政運営となっている。地域医療構想に基づく病床削減も検討しながら、病床利用率の改善に努めていく。　
　材料費については、後発医薬品等を積極的に利用するなど医薬品等の効率的な調達や管理を行うことで、⑧材料費対医業収益比率が14.1％と前年度より0.9ﾎﾟｲﾝﾄ上昇したが、平均値より0.7ﾎﾟｲﾝﾄ低く適正な管理を行うことができている。
</t>
    <rPh sb="2" eb="4">
      <t>ケイジョウ</t>
    </rPh>
    <rPh sb="4" eb="6">
      <t>シュウシ</t>
    </rPh>
    <rPh sb="7" eb="9">
      <t>クロジ</t>
    </rPh>
    <rPh sb="15" eb="17">
      <t>シュウシ</t>
    </rPh>
    <rPh sb="17" eb="19">
      <t>ヒリツ</t>
    </rPh>
    <rPh sb="27" eb="29">
      <t>ルイジ</t>
    </rPh>
    <rPh sb="29" eb="31">
      <t>ビョウイン</t>
    </rPh>
    <rPh sb="31" eb="34">
      <t>ヘイキンチ</t>
    </rPh>
    <rPh sb="35" eb="36">
      <t>オオ</t>
    </rPh>
    <rPh sb="38" eb="40">
      <t>ウワマワ</t>
    </rPh>
    <rPh sb="54" eb="57">
      <t>クリイレキン</t>
    </rPh>
    <rPh sb="66" eb="68">
      <t>ビョウイン</t>
    </rPh>
    <rPh sb="68" eb="70">
      <t>ジタイ</t>
    </rPh>
    <rPh sb="71" eb="73">
      <t>ケイエイ</t>
    </rPh>
    <rPh sb="78" eb="80">
      <t>イギョウ</t>
    </rPh>
    <rPh sb="80" eb="82">
      <t>シュウシ</t>
    </rPh>
    <rPh sb="82" eb="84">
      <t>ヒリツ</t>
    </rPh>
    <rPh sb="85" eb="87">
      <t>シュウセイ</t>
    </rPh>
    <rPh sb="87" eb="89">
      <t>イギョウ</t>
    </rPh>
    <rPh sb="89" eb="93">
      <t>シュウシヒリツ</t>
    </rPh>
    <rPh sb="96" eb="99">
      <t>ゼンネンド</t>
    </rPh>
    <rPh sb="102" eb="104">
      <t>アッカ</t>
    </rPh>
    <rPh sb="109" eb="111">
      <t>カンジャ</t>
    </rPh>
    <rPh sb="112" eb="113">
      <t>ニン</t>
    </rPh>
    <rPh sb="113" eb="114">
      <t>ア</t>
    </rPh>
    <rPh sb="117" eb="119">
      <t>シュウエキ</t>
    </rPh>
    <rPh sb="120" eb="122">
      <t>カイゼン</t>
    </rPh>
    <rPh sb="123" eb="124">
      <t>ツト</t>
    </rPh>
    <rPh sb="126" eb="128">
      <t>ケイエイ</t>
    </rPh>
    <rPh sb="129" eb="131">
      <t>カイゼン</t>
    </rPh>
    <rPh sb="132" eb="133">
      <t>ハカ</t>
    </rPh>
    <rPh sb="141" eb="143">
      <t>ショクイン</t>
    </rPh>
    <rPh sb="143" eb="145">
      <t>キュウヨ</t>
    </rPh>
    <rPh sb="145" eb="146">
      <t>ヒ</t>
    </rPh>
    <rPh sb="146" eb="147">
      <t>タイ</t>
    </rPh>
    <rPh sb="147" eb="149">
      <t>イギョウ</t>
    </rPh>
    <rPh sb="149" eb="151">
      <t>シュウエキ</t>
    </rPh>
    <rPh sb="151" eb="153">
      <t>ヒリツ</t>
    </rPh>
    <rPh sb="181" eb="182">
      <t>タカ</t>
    </rPh>
    <rPh sb="200" eb="201">
      <t>イチジル</t>
    </rPh>
    <rPh sb="203" eb="204">
      <t>ヒク</t>
    </rPh>
    <rPh sb="209" eb="210">
      <t>キビ</t>
    </rPh>
    <rPh sb="212" eb="214">
      <t>ザイセイ</t>
    </rPh>
    <rPh sb="214" eb="216">
      <t>ウンエイ</t>
    </rPh>
    <rPh sb="223" eb="225">
      <t>チイキ</t>
    </rPh>
    <rPh sb="225" eb="227">
      <t>イリョウ</t>
    </rPh>
    <rPh sb="227" eb="229">
      <t>コウソウ</t>
    </rPh>
    <rPh sb="230" eb="231">
      <t>モト</t>
    </rPh>
    <rPh sb="233" eb="235">
      <t>ビョウショウ</t>
    </rPh>
    <rPh sb="235" eb="237">
      <t>サクゲン</t>
    </rPh>
    <rPh sb="238" eb="240">
      <t>ケントウ</t>
    </rPh>
    <rPh sb="245" eb="247">
      <t>ビョウショウ</t>
    </rPh>
    <rPh sb="247" eb="250">
      <t>リヨウリツ</t>
    </rPh>
    <rPh sb="251" eb="253">
      <t>カイゼン</t>
    </rPh>
    <rPh sb="254" eb="255">
      <t>ツト</t>
    </rPh>
    <rPh sb="263" eb="266">
      <t>ザイリョウヒ</t>
    </rPh>
    <rPh sb="272" eb="277">
      <t>コウハツイヤクヒン</t>
    </rPh>
    <rPh sb="277" eb="278">
      <t>トウ</t>
    </rPh>
    <rPh sb="279" eb="282">
      <t>セッキョクテキ</t>
    </rPh>
    <rPh sb="283" eb="285">
      <t>リヨウ</t>
    </rPh>
    <rPh sb="289" eb="292">
      <t>イヤクヒン</t>
    </rPh>
    <rPh sb="292" eb="293">
      <t>トウ</t>
    </rPh>
    <rPh sb="294" eb="297">
      <t>コウリツテキ</t>
    </rPh>
    <rPh sb="298" eb="300">
      <t>チョウタツ</t>
    </rPh>
    <rPh sb="301" eb="303">
      <t>カンリ</t>
    </rPh>
    <rPh sb="304" eb="305">
      <t>オコナ</t>
    </rPh>
    <rPh sb="311" eb="314">
      <t>ザイリョウヒ</t>
    </rPh>
    <rPh sb="314" eb="315">
      <t>タイ</t>
    </rPh>
    <rPh sb="315" eb="317">
      <t>イギョウ</t>
    </rPh>
    <rPh sb="317" eb="319">
      <t>シュウエキ</t>
    </rPh>
    <rPh sb="319" eb="321">
      <t>ヒリツ</t>
    </rPh>
    <rPh sb="347" eb="350">
      <t>ヘイキンチ</t>
    </rPh>
    <rPh sb="360" eb="361">
      <t>ヒク</t>
    </rPh>
    <rPh sb="362" eb="364">
      <t>テキセイ</t>
    </rPh>
    <rPh sb="365" eb="367">
      <t>カンリ</t>
    </rPh>
    <rPh sb="368" eb="369">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</si>
</sst>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45.1</c:v>
                </c:pt>
                <c:pt idx="1">
                  <c:v>39.4</c:v>
                </c:pt>
                <c:pt idx="2">
                  <c:v>38.700000000000003</c:v>
                </c:pt>
                <c:pt idx="3">
                  <c:v>34.200000000000003</c:v>
                </c:pt>
                <c:pt idx="4">
                  <c:v>38.200000000000003</c:v>
                </c:pt>
              </c:numCache>
            </c:numRef>
          </c:val>
          <c:extLst>
            <c:ext xmlns:c16="http://schemas.microsoft.com/office/drawing/2014/chart" uri="{C3380CC4-5D6E-409C-BE32-E72D297353CC}">
              <c16:uniqueId val="{00000000-149B-4ED2-961F-CD118B71DA4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149B-4ED2-961F-CD118B71DA4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7222</c:v>
                </c:pt>
                <c:pt idx="1">
                  <c:v>7274</c:v>
                </c:pt>
                <c:pt idx="2">
                  <c:v>7789</c:v>
                </c:pt>
                <c:pt idx="3">
                  <c:v>7603</c:v>
                </c:pt>
                <c:pt idx="4">
                  <c:v>8282</c:v>
                </c:pt>
              </c:numCache>
            </c:numRef>
          </c:val>
          <c:extLst>
            <c:ext xmlns:c16="http://schemas.microsoft.com/office/drawing/2014/chart" uri="{C3380CC4-5D6E-409C-BE32-E72D297353CC}">
              <c16:uniqueId val="{00000000-C0EF-469D-B859-16BDE5334A5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C0EF-469D-B859-16BDE5334A5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28254</c:v>
                </c:pt>
                <c:pt idx="1">
                  <c:v>28081</c:v>
                </c:pt>
                <c:pt idx="2">
                  <c:v>28409</c:v>
                </c:pt>
                <c:pt idx="3">
                  <c:v>27734</c:v>
                </c:pt>
                <c:pt idx="4">
                  <c:v>28641</c:v>
                </c:pt>
              </c:numCache>
            </c:numRef>
          </c:val>
          <c:extLst>
            <c:ext xmlns:c16="http://schemas.microsoft.com/office/drawing/2014/chart" uri="{C3380CC4-5D6E-409C-BE32-E72D297353CC}">
              <c16:uniqueId val="{00000000-F3B6-4321-9F3B-1D82CCFBE06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F3B6-4321-9F3B-1D82CCFBE06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AF6-447F-989E-86FF4B3E3F2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2AF6-447F-989E-86FF4B3E3F2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47.4</c:v>
                </c:pt>
                <c:pt idx="1">
                  <c:v>48.3</c:v>
                </c:pt>
                <c:pt idx="2">
                  <c:v>45.2</c:v>
                </c:pt>
                <c:pt idx="3">
                  <c:v>41.8</c:v>
                </c:pt>
                <c:pt idx="4">
                  <c:v>40.6</c:v>
                </c:pt>
              </c:numCache>
            </c:numRef>
          </c:val>
          <c:extLst>
            <c:ext xmlns:c16="http://schemas.microsoft.com/office/drawing/2014/chart" uri="{C3380CC4-5D6E-409C-BE32-E72D297353CC}">
              <c16:uniqueId val="{00000000-5462-4344-808F-76239409772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5462-4344-808F-76239409772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62.9</c:v>
                </c:pt>
                <c:pt idx="1">
                  <c:v>63.7</c:v>
                </c:pt>
                <c:pt idx="2">
                  <c:v>60.3</c:v>
                </c:pt>
                <c:pt idx="3">
                  <c:v>58</c:v>
                </c:pt>
                <c:pt idx="4">
                  <c:v>56.4</c:v>
                </c:pt>
              </c:numCache>
            </c:numRef>
          </c:val>
          <c:extLst>
            <c:ext xmlns:c16="http://schemas.microsoft.com/office/drawing/2014/chart" uri="{C3380CC4-5D6E-409C-BE32-E72D297353CC}">
              <c16:uniqueId val="{00000000-4B99-4FE6-8861-DCF9785B389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4B99-4FE6-8861-DCF9785B389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100.5</c:v>
                </c:pt>
                <c:pt idx="1">
                  <c:v>100.3</c:v>
                </c:pt>
                <c:pt idx="2">
                  <c:v>100.5</c:v>
                </c:pt>
                <c:pt idx="3">
                  <c:v>100.1</c:v>
                </c:pt>
                <c:pt idx="4">
                  <c:v>105.9</c:v>
                </c:pt>
              </c:numCache>
            </c:numRef>
          </c:val>
          <c:extLst>
            <c:ext xmlns:c16="http://schemas.microsoft.com/office/drawing/2014/chart" uri="{C3380CC4-5D6E-409C-BE32-E72D297353CC}">
              <c16:uniqueId val="{00000000-0CB4-4C13-AF08-31AC8BD88D4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0CB4-4C13-AF08-31AC8BD88D4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50.7</c:v>
                </c:pt>
                <c:pt idx="1">
                  <c:v>51.2</c:v>
                </c:pt>
                <c:pt idx="2">
                  <c:v>52.3</c:v>
                </c:pt>
                <c:pt idx="3">
                  <c:v>52.9</c:v>
                </c:pt>
                <c:pt idx="4">
                  <c:v>53.3</c:v>
                </c:pt>
              </c:numCache>
            </c:numRef>
          </c:val>
          <c:extLst>
            <c:ext xmlns:c16="http://schemas.microsoft.com/office/drawing/2014/chart" uri="{C3380CC4-5D6E-409C-BE32-E72D297353CC}">
              <c16:uniqueId val="{00000000-00C1-48C2-B70B-FEEC33FB638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00C1-48C2-B70B-FEEC33FB638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84.3</c:v>
                </c:pt>
                <c:pt idx="1">
                  <c:v>77.7</c:v>
                </c:pt>
                <c:pt idx="2">
                  <c:v>78.3</c:v>
                </c:pt>
                <c:pt idx="3">
                  <c:v>74.400000000000006</c:v>
                </c:pt>
                <c:pt idx="4">
                  <c:v>68.8</c:v>
                </c:pt>
              </c:numCache>
            </c:numRef>
          </c:val>
          <c:extLst>
            <c:ext xmlns:c16="http://schemas.microsoft.com/office/drawing/2014/chart" uri="{C3380CC4-5D6E-409C-BE32-E72D297353CC}">
              <c16:uniqueId val="{00000000-94BB-487D-B318-10457864B6D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94BB-487D-B318-10457864B6D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53655217</c:v>
                </c:pt>
                <c:pt idx="1">
                  <c:v>53556717</c:v>
                </c:pt>
                <c:pt idx="2">
                  <c:v>53932733</c:v>
                </c:pt>
                <c:pt idx="3">
                  <c:v>54848400</c:v>
                </c:pt>
                <c:pt idx="4">
                  <c:v>55744333</c:v>
                </c:pt>
              </c:numCache>
            </c:numRef>
          </c:val>
          <c:extLst>
            <c:ext xmlns:c16="http://schemas.microsoft.com/office/drawing/2014/chart" uri="{C3380CC4-5D6E-409C-BE32-E72D297353CC}">
              <c16:uniqueId val="{00000000-A74C-408D-90E5-71D6F8D6519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A74C-408D-90E5-71D6F8D6519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c:v>
                </c:pt>
                <c:pt idx="1">
                  <c:v>11.8</c:v>
                </c:pt>
                <c:pt idx="2">
                  <c:v>13.5</c:v>
                </c:pt>
                <c:pt idx="3">
                  <c:v>13.2</c:v>
                </c:pt>
                <c:pt idx="4">
                  <c:v>14.1</c:v>
                </c:pt>
              </c:numCache>
            </c:numRef>
          </c:val>
          <c:extLst>
            <c:ext xmlns:c16="http://schemas.microsoft.com/office/drawing/2014/chart" uri="{C3380CC4-5D6E-409C-BE32-E72D297353CC}">
              <c16:uniqueId val="{00000000-CEC0-420B-9486-16CBF43305A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CEC0-420B-9486-16CBF43305A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80.7</c:v>
                </c:pt>
                <c:pt idx="1">
                  <c:v>82.3</c:v>
                </c:pt>
                <c:pt idx="2">
                  <c:v>86.1</c:v>
                </c:pt>
                <c:pt idx="3">
                  <c:v>91.5</c:v>
                </c:pt>
                <c:pt idx="4">
                  <c:v>94.4</c:v>
                </c:pt>
              </c:numCache>
            </c:numRef>
          </c:val>
          <c:extLst>
            <c:ext xmlns:c16="http://schemas.microsoft.com/office/drawing/2014/chart" uri="{C3380CC4-5D6E-409C-BE32-E72D297353CC}">
              <c16:uniqueId val="{00000000-8C66-4AF2-88BB-06FDE5BB47F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8C66-4AF2-88BB-06FDE5BB47F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NH49"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北海道標茶町　町立病院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60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60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6836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5985</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33</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33</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100.5</v>
      </c>
      <c r="Q33" s="129"/>
      <c r="R33" s="129"/>
      <c r="S33" s="129"/>
      <c r="T33" s="129"/>
      <c r="U33" s="129"/>
      <c r="V33" s="129"/>
      <c r="W33" s="129"/>
      <c r="X33" s="129"/>
      <c r="Y33" s="129"/>
      <c r="Z33" s="129"/>
      <c r="AA33" s="129"/>
      <c r="AB33" s="129"/>
      <c r="AC33" s="129"/>
      <c r="AD33" s="130"/>
      <c r="AE33" s="128">
        <f>データ!AJ7</f>
        <v>100.3</v>
      </c>
      <c r="AF33" s="129"/>
      <c r="AG33" s="129"/>
      <c r="AH33" s="129"/>
      <c r="AI33" s="129"/>
      <c r="AJ33" s="129"/>
      <c r="AK33" s="129"/>
      <c r="AL33" s="129"/>
      <c r="AM33" s="129"/>
      <c r="AN33" s="129"/>
      <c r="AO33" s="129"/>
      <c r="AP33" s="129"/>
      <c r="AQ33" s="129"/>
      <c r="AR33" s="129"/>
      <c r="AS33" s="130"/>
      <c r="AT33" s="128">
        <f>データ!AK7</f>
        <v>100.5</v>
      </c>
      <c r="AU33" s="129"/>
      <c r="AV33" s="129"/>
      <c r="AW33" s="129"/>
      <c r="AX33" s="129"/>
      <c r="AY33" s="129"/>
      <c r="AZ33" s="129"/>
      <c r="BA33" s="129"/>
      <c r="BB33" s="129"/>
      <c r="BC33" s="129"/>
      <c r="BD33" s="129"/>
      <c r="BE33" s="129"/>
      <c r="BF33" s="129"/>
      <c r="BG33" s="129"/>
      <c r="BH33" s="130"/>
      <c r="BI33" s="128">
        <f>データ!AL7</f>
        <v>100.1</v>
      </c>
      <c r="BJ33" s="129"/>
      <c r="BK33" s="129"/>
      <c r="BL33" s="129"/>
      <c r="BM33" s="129"/>
      <c r="BN33" s="129"/>
      <c r="BO33" s="129"/>
      <c r="BP33" s="129"/>
      <c r="BQ33" s="129"/>
      <c r="BR33" s="129"/>
      <c r="BS33" s="129"/>
      <c r="BT33" s="129"/>
      <c r="BU33" s="129"/>
      <c r="BV33" s="129"/>
      <c r="BW33" s="130"/>
      <c r="BX33" s="128">
        <f>データ!AM7</f>
        <v>105.9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62.9</v>
      </c>
      <c r="DE33" s="129"/>
      <c r="DF33" s="129"/>
      <c r="DG33" s="129"/>
      <c r="DH33" s="129"/>
      <c r="DI33" s="129"/>
      <c r="DJ33" s="129"/>
      <c r="DK33" s="129"/>
      <c r="DL33" s="129"/>
      <c r="DM33" s="129"/>
      <c r="DN33" s="129"/>
      <c r="DO33" s="129"/>
      <c r="DP33" s="129"/>
      <c r="DQ33" s="129"/>
      <c r="DR33" s="130"/>
      <c r="DS33" s="128">
        <f>データ!AU7</f>
        <v>63.7</v>
      </c>
      <c r="DT33" s="129"/>
      <c r="DU33" s="129"/>
      <c r="DV33" s="129"/>
      <c r="DW33" s="129"/>
      <c r="DX33" s="129"/>
      <c r="DY33" s="129"/>
      <c r="DZ33" s="129"/>
      <c r="EA33" s="129"/>
      <c r="EB33" s="129"/>
      <c r="EC33" s="129"/>
      <c r="ED33" s="129"/>
      <c r="EE33" s="129"/>
      <c r="EF33" s="129"/>
      <c r="EG33" s="130"/>
      <c r="EH33" s="128">
        <f>データ!AV7</f>
        <v>60.3</v>
      </c>
      <c r="EI33" s="129"/>
      <c r="EJ33" s="129"/>
      <c r="EK33" s="129"/>
      <c r="EL33" s="129"/>
      <c r="EM33" s="129"/>
      <c r="EN33" s="129"/>
      <c r="EO33" s="129"/>
      <c r="EP33" s="129"/>
      <c r="EQ33" s="129"/>
      <c r="ER33" s="129"/>
      <c r="ES33" s="129"/>
      <c r="ET33" s="129"/>
      <c r="EU33" s="129"/>
      <c r="EV33" s="130"/>
      <c r="EW33" s="128">
        <f>データ!AW7</f>
        <v>58</v>
      </c>
      <c r="EX33" s="129"/>
      <c r="EY33" s="129"/>
      <c r="EZ33" s="129"/>
      <c r="FA33" s="129"/>
      <c r="FB33" s="129"/>
      <c r="FC33" s="129"/>
      <c r="FD33" s="129"/>
      <c r="FE33" s="129"/>
      <c r="FF33" s="129"/>
      <c r="FG33" s="129"/>
      <c r="FH33" s="129"/>
      <c r="FI33" s="129"/>
      <c r="FJ33" s="129"/>
      <c r="FK33" s="130"/>
      <c r="FL33" s="128">
        <f>データ!AX7</f>
        <v>56.4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47.4</v>
      </c>
      <c r="GS33" s="129"/>
      <c r="GT33" s="129"/>
      <c r="GU33" s="129"/>
      <c r="GV33" s="129"/>
      <c r="GW33" s="129"/>
      <c r="GX33" s="129"/>
      <c r="GY33" s="129"/>
      <c r="GZ33" s="129"/>
      <c r="HA33" s="129"/>
      <c r="HB33" s="129"/>
      <c r="HC33" s="129"/>
      <c r="HD33" s="129"/>
      <c r="HE33" s="129"/>
      <c r="HF33" s="130"/>
      <c r="HG33" s="128">
        <f>データ!BF7</f>
        <v>48.3</v>
      </c>
      <c r="HH33" s="129"/>
      <c r="HI33" s="129"/>
      <c r="HJ33" s="129"/>
      <c r="HK33" s="129"/>
      <c r="HL33" s="129"/>
      <c r="HM33" s="129"/>
      <c r="HN33" s="129"/>
      <c r="HO33" s="129"/>
      <c r="HP33" s="129"/>
      <c r="HQ33" s="129"/>
      <c r="HR33" s="129"/>
      <c r="HS33" s="129"/>
      <c r="HT33" s="129"/>
      <c r="HU33" s="130"/>
      <c r="HV33" s="128">
        <f>データ!BG7</f>
        <v>45.2</v>
      </c>
      <c r="HW33" s="129"/>
      <c r="HX33" s="129"/>
      <c r="HY33" s="129"/>
      <c r="HZ33" s="129"/>
      <c r="IA33" s="129"/>
      <c r="IB33" s="129"/>
      <c r="IC33" s="129"/>
      <c r="ID33" s="129"/>
      <c r="IE33" s="129"/>
      <c r="IF33" s="129"/>
      <c r="IG33" s="129"/>
      <c r="IH33" s="129"/>
      <c r="II33" s="129"/>
      <c r="IJ33" s="130"/>
      <c r="IK33" s="128">
        <f>データ!BH7</f>
        <v>41.8</v>
      </c>
      <c r="IL33" s="129"/>
      <c r="IM33" s="129"/>
      <c r="IN33" s="129"/>
      <c r="IO33" s="129"/>
      <c r="IP33" s="129"/>
      <c r="IQ33" s="129"/>
      <c r="IR33" s="129"/>
      <c r="IS33" s="129"/>
      <c r="IT33" s="129"/>
      <c r="IU33" s="129"/>
      <c r="IV33" s="129"/>
      <c r="IW33" s="129"/>
      <c r="IX33" s="129"/>
      <c r="IY33" s="130"/>
      <c r="IZ33" s="128">
        <f>データ!BI7</f>
        <v>40.6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45.1</v>
      </c>
      <c r="KG33" s="129"/>
      <c r="KH33" s="129"/>
      <c r="KI33" s="129"/>
      <c r="KJ33" s="129"/>
      <c r="KK33" s="129"/>
      <c r="KL33" s="129"/>
      <c r="KM33" s="129"/>
      <c r="KN33" s="129"/>
      <c r="KO33" s="129"/>
      <c r="KP33" s="129"/>
      <c r="KQ33" s="129"/>
      <c r="KR33" s="129"/>
      <c r="KS33" s="129"/>
      <c r="KT33" s="130"/>
      <c r="KU33" s="128">
        <f>データ!BQ7</f>
        <v>39.4</v>
      </c>
      <c r="KV33" s="129"/>
      <c r="KW33" s="129"/>
      <c r="KX33" s="129"/>
      <c r="KY33" s="129"/>
      <c r="KZ33" s="129"/>
      <c r="LA33" s="129"/>
      <c r="LB33" s="129"/>
      <c r="LC33" s="129"/>
      <c r="LD33" s="129"/>
      <c r="LE33" s="129"/>
      <c r="LF33" s="129"/>
      <c r="LG33" s="129"/>
      <c r="LH33" s="129"/>
      <c r="LI33" s="130"/>
      <c r="LJ33" s="128">
        <f>データ!BR7</f>
        <v>38.700000000000003</v>
      </c>
      <c r="LK33" s="129"/>
      <c r="LL33" s="129"/>
      <c r="LM33" s="129"/>
      <c r="LN33" s="129"/>
      <c r="LO33" s="129"/>
      <c r="LP33" s="129"/>
      <c r="LQ33" s="129"/>
      <c r="LR33" s="129"/>
      <c r="LS33" s="129"/>
      <c r="LT33" s="129"/>
      <c r="LU33" s="129"/>
      <c r="LV33" s="129"/>
      <c r="LW33" s="129"/>
      <c r="LX33" s="130"/>
      <c r="LY33" s="128">
        <f>データ!BS7</f>
        <v>34.200000000000003</v>
      </c>
      <c r="LZ33" s="129"/>
      <c r="MA33" s="129"/>
      <c r="MB33" s="129"/>
      <c r="MC33" s="129"/>
      <c r="MD33" s="129"/>
      <c r="ME33" s="129"/>
      <c r="MF33" s="129"/>
      <c r="MG33" s="129"/>
      <c r="MH33" s="129"/>
      <c r="MI33" s="129"/>
      <c r="MJ33" s="129"/>
      <c r="MK33" s="129"/>
      <c r="ML33" s="129"/>
      <c r="MM33" s="130"/>
      <c r="MN33" s="128">
        <f>データ!BT7</f>
        <v>38.200000000000003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197</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28254</v>
      </c>
      <c r="Q55" s="138"/>
      <c r="R55" s="138"/>
      <c r="S55" s="138"/>
      <c r="T55" s="138"/>
      <c r="U55" s="138"/>
      <c r="V55" s="138"/>
      <c r="W55" s="138"/>
      <c r="X55" s="138"/>
      <c r="Y55" s="138"/>
      <c r="Z55" s="138"/>
      <c r="AA55" s="138"/>
      <c r="AB55" s="138"/>
      <c r="AC55" s="138"/>
      <c r="AD55" s="139"/>
      <c r="AE55" s="137">
        <f>データ!CB7</f>
        <v>28081</v>
      </c>
      <c r="AF55" s="138"/>
      <c r="AG55" s="138"/>
      <c r="AH55" s="138"/>
      <c r="AI55" s="138"/>
      <c r="AJ55" s="138"/>
      <c r="AK55" s="138"/>
      <c r="AL55" s="138"/>
      <c r="AM55" s="138"/>
      <c r="AN55" s="138"/>
      <c r="AO55" s="138"/>
      <c r="AP55" s="138"/>
      <c r="AQ55" s="138"/>
      <c r="AR55" s="138"/>
      <c r="AS55" s="139"/>
      <c r="AT55" s="137">
        <f>データ!CC7</f>
        <v>28409</v>
      </c>
      <c r="AU55" s="138"/>
      <c r="AV55" s="138"/>
      <c r="AW55" s="138"/>
      <c r="AX55" s="138"/>
      <c r="AY55" s="138"/>
      <c r="AZ55" s="138"/>
      <c r="BA55" s="138"/>
      <c r="BB55" s="138"/>
      <c r="BC55" s="138"/>
      <c r="BD55" s="138"/>
      <c r="BE55" s="138"/>
      <c r="BF55" s="138"/>
      <c r="BG55" s="138"/>
      <c r="BH55" s="139"/>
      <c r="BI55" s="137">
        <f>データ!CD7</f>
        <v>27734</v>
      </c>
      <c r="BJ55" s="138"/>
      <c r="BK55" s="138"/>
      <c r="BL55" s="138"/>
      <c r="BM55" s="138"/>
      <c r="BN55" s="138"/>
      <c r="BO55" s="138"/>
      <c r="BP55" s="138"/>
      <c r="BQ55" s="138"/>
      <c r="BR55" s="138"/>
      <c r="BS55" s="138"/>
      <c r="BT55" s="138"/>
      <c r="BU55" s="138"/>
      <c r="BV55" s="138"/>
      <c r="BW55" s="139"/>
      <c r="BX55" s="137">
        <f>データ!CE7</f>
        <v>28641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7222</v>
      </c>
      <c r="DE55" s="138"/>
      <c r="DF55" s="138"/>
      <c r="DG55" s="138"/>
      <c r="DH55" s="138"/>
      <c r="DI55" s="138"/>
      <c r="DJ55" s="138"/>
      <c r="DK55" s="138"/>
      <c r="DL55" s="138"/>
      <c r="DM55" s="138"/>
      <c r="DN55" s="138"/>
      <c r="DO55" s="138"/>
      <c r="DP55" s="138"/>
      <c r="DQ55" s="138"/>
      <c r="DR55" s="139"/>
      <c r="DS55" s="137">
        <f>データ!CM7</f>
        <v>7274</v>
      </c>
      <c r="DT55" s="138"/>
      <c r="DU55" s="138"/>
      <c r="DV55" s="138"/>
      <c r="DW55" s="138"/>
      <c r="DX55" s="138"/>
      <c r="DY55" s="138"/>
      <c r="DZ55" s="138"/>
      <c r="EA55" s="138"/>
      <c r="EB55" s="138"/>
      <c r="EC55" s="138"/>
      <c r="ED55" s="138"/>
      <c r="EE55" s="138"/>
      <c r="EF55" s="138"/>
      <c r="EG55" s="139"/>
      <c r="EH55" s="137">
        <f>データ!CN7</f>
        <v>7789</v>
      </c>
      <c r="EI55" s="138"/>
      <c r="EJ55" s="138"/>
      <c r="EK55" s="138"/>
      <c r="EL55" s="138"/>
      <c r="EM55" s="138"/>
      <c r="EN55" s="138"/>
      <c r="EO55" s="138"/>
      <c r="EP55" s="138"/>
      <c r="EQ55" s="138"/>
      <c r="ER55" s="138"/>
      <c r="ES55" s="138"/>
      <c r="ET55" s="138"/>
      <c r="EU55" s="138"/>
      <c r="EV55" s="139"/>
      <c r="EW55" s="137">
        <f>データ!CO7</f>
        <v>7603</v>
      </c>
      <c r="EX55" s="138"/>
      <c r="EY55" s="138"/>
      <c r="EZ55" s="138"/>
      <c r="FA55" s="138"/>
      <c r="FB55" s="138"/>
      <c r="FC55" s="138"/>
      <c r="FD55" s="138"/>
      <c r="FE55" s="138"/>
      <c r="FF55" s="138"/>
      <c r="FG55" s="138"/>
      <c r="FH55" s="138"/>
      <c r="FI55" s="138"/>
      <c r="FJ55" s="138"/>
      <c r="FK55" s="139"/>
      <c r="FL55" s="137">
        <f>データ!CP7</f>
        <v>8282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80.7</v>
      </c>
      <c r="GS55" s="129"/>
      <c r="GT55" s="129"/>
      <c r="GU55" s="129"/>
      <c r="GV55" s="129"/>
      <c r="GW55" s="129"/>
      <c r="GX55" s="129"/>
      <c r="GY55" s="129"/>
      <c r="GZ55" s="129"/>
      <c r="HA55" s="129"/>
      <c r="HB55" s="129"/>
      <c r="HC55" s="129"/>
      <c r="HD55" s="129"/>
      <c r="HE55" s="129"/>
      <c r="HF55" s="130"/>
      <c r="HG55" s="128">
        <f>データ!CX7</f>
        <v>82.3</v>
      </c>
      <c r="HH55" s="129"/>
      <c r="HI55" s="129"/>
      <c r="HJ55" s="129"/>
      <c r="HK55" s="129"/>
      <c r="HL55" s="129"/>
      <c r="HM55" s="129"/>
      <c r="HN55" s="129"/>
      <c r="HO55" s="129"/>
      <c r="HP55" s="129"/>
      <c r="HQ55" s="129"/>
      <c r="HR55" s="129"/>
      <c r="HS55" s="129"/>
      <c r="HT55" s="129"/>
      <c r="HU55" s="130"/>
      <c r="HV55" s="128">
        <f>データ!CY7</f>
        <v>86.1</v>
      </c>
      <c r="HW55" s="129"/>
      <c r="HX55" s="129"/>
      <c r="HY55" s="129"/>
      <c r="HZ55" s="129"/>
      <c r="IA55" s="129"/>
      <c r="IB55" s="129"/>
      <c r="IC55" s="129"/>
      <c r="ID55" s="129"/>
      <c r="IE55" s="129"/>
      <c r="IF55" s="129"/>
      <c r="IG55" s="129"/>
      <c r="IH55" s="129"/>
      <c r="II55" s="129"/>
      <c r="IJ55" s="130"/>
      <c r="IK55" s="128">
        <f>データ!CZ7</f>
        <v>91.5</v>
      </c>
      <c r="IL55" s="129"/>
      <c r="IM55" s="129"/>
      <c r="IN55" s="129"/>
      <c r="IO55" s="129"/>
      <c r="IP55" s="129"/>
      <c r="IQ55" s="129"/>
      <c r="IR55" s="129"/>
      <c r="IS55" s="129"/>
      <c r="IT55" s="129"/>
      <c r="IU55" s="129"/>
      <c r="IV55" s="129"/>
      <c r="IW55" s="129"/>
      <c r="IX55" s="129"/>
      <c r="IY55" s="130"/>
      <c r="IZ55" s="128">
        <f>データ!DA7</f>
        <v>94.4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v>
      </c>
      <c r="KG55" s="129"/>
      <c r="KH55" s="129"/>
      <c r="KI55" s="129"/>
      <c r="KJ55" s="129"/>
      <c r="KK55" s="129"/>
      <c r="KL55" s="129"/>
      <c r="KM55" s="129"/>
      <c r="KN55" s="129"/>
      <c r="KO55" s="129"/>
      <c r="KP55" s="129"/>
      <c r="KQ55" s="129"/>
      <c r="KR55" s="129"/>
      <c r="KS55" s="129"/>
      <c r="KT55" s="130"/>
      <c r="KU55" s="128">
        <f>データ!DI7</f>
        <v>11.8</v>
      </c>
      <c r="KV55" s="129"/>
      <c r="KW55" s="129"/>
      <c r="KX55" s="129"/>
      <c r="KY55" s="129"/>
      <c r="KZ55" s="129"/>
      <c r="LA55" s="129"/>
      <c r="LB55" s="129"/>
      <c r="LC55" s="129"/>
      <c r="LD55" s="129"/>
      <c r="LE55" s="129"/>
      <c r="LF55" s="129"/>
      <c r="LG55" s="129"/>
      <c r="LH55" s="129"/>
      <c r="LI55" s="130"/>
      <c r="LJ55" s="128">
        <f>データ!DJ7</f>
        <v>13.5</v>
      </c>
      <c r="LK55" s="129"/>
      <c r="LL55" s="129"/>
      <c r="LM55" s="129"/>
      <c r="LN55" s="129"/>
      <c r="LO55" s="129"/>
      <c r="LP55" s="129"/>
      <c r="LQ55" s="129"/>
      <c r="LR55" s="129"/>
      <c r="LS55" s="129"/>
      <c r="LT55" s="129"/>
      <c r="LU55" s="129"/>
      <c r="LV55" s="129"/>
      <c r="LW55" s="129"/>
      <c r="LX55" s="130"/>
      <c r="LY55" s="128">
        <f>データ!DK7</f>
        <v>13.2</v>
      </c>
      <c r="LZ55" s="129"/>
      <c r="MA55" s="129"/>
      <c r="MB55" s="129"/>
      <c r="MC55" s="129"/>
      <c r="MD55" s="129"/>
      <c r="ME55" s="129"/>
      <c r="MF55" s="129"/>
      <c r="MG55" s="129"/>
      <c r="MH55" s="129"/>
      <c r="MI55" s="129"/>
      <c r="MJ55" s="129"/>
      <c r="MK55" s="129"/>
      <c r="ML55" s="129"/>
      <c r="MM55" s="130"/>
      <c r="MN55" s="128">
        <f>データ!DL7</f>
        <v>14.1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50.7</v>
      </c>
      <c r="DH79" s="129"/>
      <c r="DI79" s="129"/>
      <c r="DJ79" s="129"/>
      <c r="DK79" s="129"/>
      <c r="DL79" s="129"/>
      <c r="DM79" s="129"/>
      <c r="DN79" s="129"/>
      <c r="DO79" s="129"/>
      <c r="DP79" s="129"/>
      <c r="DQ79" s="129"/>
      <c r="DR79" s="129"/>
      <c r="DS79" s="129"/>
      <c r="DT79" s="129"/>
      <c r="DU79" s="130"/>
      <c r="DV79" s="128">
        <f>データ!EE7</f>
        <v>51.2</v>
      </c>
      <c r="DW79" s="129"/>
      <c r="DX79" s="129"/>
      <c r="DY79" s="129"/>
      <c r="DZ79" s="129"/>
      <c r="EA79" s="129"/>
      <c r="EB79" s="129"/>
      <c r="EC79" s="129"/>
      <c r="ED79" s="129"/>
      <c r="EE79" s="129"/>
      <c r="EF79" s="129"/>
      <c r="EG79" s="129"/>
      <c r="EH79" s="129"/>
      <c r="EI79" s="129"/>
      <c r="EJ79" s="130"/>
      <c r="EK79" s="128">
        <f>データ!EF7</f>
        <v>52.3</v>
      </c>
      <c r="EL79" s="129"/>
      <c r="EM79" s="129"/>
      <c r="EN79" s="129"/>
      <c r="EO79" s="129"/>
      <c r="EP79" s="129"/>
      <c r="EQ79" s="129"/>
      <c r="ER79" s="129"/>
      <c r="ES79" s="129"/>
      <c r="ET79" s="129"/>
      <c r="EU79" s="129"/>
      <c r="EV79" s="129"/>
      <c r="EW79" s="129"/>
      <c r="EX79" s="129"/>
      <c r="EY79" s="130"/>
      <c r="EZ79" s="128">
        <f>データ!EG7</f>
        <v>52.9</v>
      </c>
      <c r="FA79" s="129"/>
      <c r="FB79" s="129"/>
      <c r="FC79" s="129"/>
      <c r="FD79" s="129"/>
      <c r="FE79" s="129"/>
      <c r="FF79" s="129"/>
      <c r="FG79" s="129"/>
      <c r="FH79" s="129"/>
      <c r="FI79" s="129"/>
      <c r="FJ79" s="129"/>
      <c r="FK79" s="129"/>
      <c r="FL79" s="129"/>
      <c r="FM79" s="129"/>
      <c r="FN79" s="130"/>
      <c r="FO79" s="128">
        <f>データ!EH7</f>
        <v>53.3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84.3</v>
      </c>
      <c r="GU79" s="129"/>
      <c r="GV79" s="129"/>
      <c r="GW79" s="129"/>
      <c r="GX79" s="129"/>
      <c r="GY79" s="129"/>
      <c r="GZ79" s="129"/>
      <c r="HA79" s="129"/>
      <c r="HB79" s="129"/>
      <c r="HC79" s="129"/>
      <c r="HD79" s="129"/>
      <c r="HE79" s="129"/>
      <c r="HF79" s="129"/>
      <c r="HG79" s="129"/>
      <c r="HH79" s="130"/>
      <c r="HI79" s="128">
        <f>データ!EP7</f>
        <v>77.7</v>
      </c>
      <c r="HJ79" s="129"/>
      <c r="HK79" s="129"/>
      <c r="HL79" s="129"/>
      <c r="HM79" s="129"/>
      <c r="HN79" s="129"/>
      <c r="HO79" s="129"/>
      <c r="HP79" s="129"/>
      <c r="HQ79" s="129"/>
      <c r="HR79" s="129"/>
      <c r="HS79" s="129"/>
      <c r="HT79" s="129"/>
      <c r="HU79" s="129"/>
      <c r="HV79" s="129"/>
      <c r="HW79" s="130"/>
      <c r="HX79" s="128">
        <f>データ!EQ7</f>
        <v>78.3</v>
      </c>
      <c r="HY79" s="129"/>
      <c r="HZ79" s="129"/>
      <c r="IA79" s="129"/>
      <c r="IB79" s="129"/>
      <c r="IC79" s="129"/>
      <c r="ID79" s="129"/>
      <c r="IE79" s="129"/>
      <c r="IF79" s="129"/>
      <c r="IG79" s="129"/>
      <c r="IH79" s="129"/>
      <c r="II79" s="129"/>
      <c r="IJ79" s="129"/>
      <c r="IK79" s="129"/>
      <c r="IL79" s="130"/>
      <c r="IM79" s="128">
        <f>データ!ER7</f>
        <v>74.400000000000006</v>
      </c>
      <c r="IN79" s="129"/>
      <c r="IO79" s="129"/>
      <c r="IP79" s="129"/>
      <c r="IQ79" s="129"/>
      <c r="IR79" s="129"/>
      <c r="IS79" s="129"/>
      <c r="IT79" s="129"/>
      <c r="IU79" s="129"/>
      <c r="IV79" s="129"/>
      <c r="IW79" s="129"/>
      <c r="IX79" s="129"/>
      <c r="IY79" s="129"/>
      <c r="IZ79" s="129"/>
      <c r="JA79" s="130"/>
      <c r="JB79" s="128">
        <f>データ!ES7</f>
        <v>68.8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53655217</v>
      </c>
      <c r="KH79" s="138"/>
      <c r="KI79" s="138"/>
      <c r="KJ79" s="138"/>
      <c r="KK79" s="138"/>
      <c r="KL79" s="138"/>
      <c r="KM79" s="138"/>
      <c r="KN79" s="138"/>
      <c r="KO79" s="138"/>
      <c r="KP79" s="138"/>
      <c r="KQ79" s="138"/>
      <c r="KR79" s="138"/>
      <c r="KS79" s="138"/>
      <c r="KT79" s="138"/>
      <c r="KU79" s="139"/>
      <c r="KV79" s="137">
        <f>データ!FA7</f>
        <v>53556717</v>
      </c>
      <c r="KW79" s="138"/>
      <c r="KX79" s="138"/>
      <c r="KY79" s="138"/>
      <c r="KZ79" s="138"/>
      <c r="LA79" s="138"/>
      <c r="LB79" s="138"/>
      <c r="LC79" s="138"/>
      <c r="LD79" s="138"/>
      <c r="LE79" s="138"/>
      <c r="LF79" s="138"/>
      <c r="LG79" s="138"/>
      <c r="LH79" s="138"/>
      <c r="LI79" s="138"/>
      <c r="LJ79" s="139"/>
      <c r="LK79" s="137">
        <f>データ!FB7</f>
        <v>53932733</v>
      </c>
      <c r="LL79" s="138"/>
      <c r="LM79" s="138"/>
      <c r="LN79" s="138"/>
      <c r="LO79" s="138"/>
      <c r="LP79" s="138"/>
      <c r="LQ79" s="138"/>
      <c r="LR79" s="138"/>
      <c r="LS79" s="138"/>
      <c r="LT79" s="138"/>
      <c r="LU79" s="138"/>
      <c r="LV79" s="138"/>
      <c r="LW79" s="138"/>
      <c r="LX79" s="138"/>
      <c r="LY79" s="139"/>
      <c r="LZ79" s="137">
        <f>データ!FC7</f>
        <v>54848400</v>
      </c>
      <c r="MA79" s="138"/>
      <c r="MB79" s="138"/>
      <c r="MC79" s="138"/>
      <c r="MD79" s="138"/>
      <c r="ME79" s="138"/>
      <c r="MF79" s="138"/>
      <c r="MG79" s="138"/>
      <c r="MH79" s="138"/>
      <c r="MI79" s="138"/>
      <c r="MJ79" s="138"/>
      <c r="MK79" s="138"/>
      <c r="ML79" s="138"/>
      <c r="MM79" s="138"/>
      <c r="MN79" s="139"/>
      <c r="MO79" s="137">
        <f>データ!FD7</f>
        <v>55744333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9AgLHpeE3xbgLScSkeI8+y2ymi+1AJi13InSRNalIGu8a9WQQkLkBzCkBt8fmWy+cBO04Gwa7Tg+juVtz2/2A==" saltValue="Iq78Dcbf5+2CT3ca47QzU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161</v>
      </c>
      <c r="AY5" s="49" t="s">
        <v>154</v>
      </c>
      <c r="AZ5" s="49" t="s">
        <v>155</v>
      </c>
      <c r="BA5" s="49" t="s">
        <v>156</v>
      </c>
      <c r="BB5" s="49" t="s">
        <v>157</v>
      </c>
      <c r="BC5" s="49" t="s">
        <v>158</v>
      </c>
      <c r="BD5" s="49" t="s">
        <v>159</v>
      </c>
      <c r="BE5" s="49" t="s">
        <v>149</v>
      </c>
      <c r="BF5" s="49" t="s">
        <v>162</v>
      </c>
      <c r="BG5" s="49" t="s">
        <v>163</v>
      </c>
      <c r="BH5" s="49" t="s">
        <v>164</v>
      </c>
      <c r="BI5" s="49" t="s">
        <v>165</v>
      </c>
      <c r="BJ5" s="49" t="s">
        <v>154</v>
      </c>
      <c r="BK5" s="49" t="s">
        <v>155</v>
      </c>
      <c r="BL5" s="49" t="s">
        <v>156</v>
      </c>
      <c r="BM5" s="49" t="s">
        <v>157</v>
      </c>
      <c r="BN5" s="49" t="s">
        <v>158</v>
      </c>
      <c r="BO5" s="49" t="s">
        <v>159</v>
      </c>
      <c r="BP5" s="49" t="s">
        <v>149</v>
      </c>
      <c r="BQ5" s="49" t="s">
        <v>166</v>
      </c>
      <c r="BR5" s="49" t="s">
        <v>167</v>
      </c>
      <c r="BS5" s="49" t="s">
        <v>152</v>
      </c>
      <c r="BT5" s="49" t="s">
        <v>168</v>
      </c>
      <c r="BU5" s="49" t="s">
        <v>154</v>
      </c>
      <c r="BV5" s="49" t="s">
        <v>155</v>
      </c>
      <c r="BW5" s="49" t="s">
        <v>156</v>
      </c>
      <c r="BX5" s="49" t="s">
        <v>157</v>
      </c>
      <c r="BY5" s="49" t="s">
        <v>158</v>
      </c>
      <c r="BZ5" s="49" t="s">
        <v>159</v>
      </c>
      <c r="CA5" s="49" t="s">
        <v>160</v>
      </c>
      <c r="CB5" s="49" t="s">
        <v>150</v>
      </c>
      <c r="CC5" s="49" t="s">
        <v>151</v>
      </c>
      <c r="CD5" s="49" t="s">
        <v>169</v>
      </c>
      <c r="CE5" s="49" t="s">
        <v>161</v>
      </c>
      <c r="CF5" s="49" t="s">
        <v>154</v>
      </c>
      <c r="CG5" s="49" t="s">
        <v>155</v>
      </c>
      <c r="CH5" s="49" t="s">
        <v>156</v>
      </c>
      <c r="CI5" s="49" t="s">
        <v>157</v>
      </c>
      <c r="CJ5" s="49" t="s">
        <v>158</v>
      </c>
      <c r="CK5" s="49" t="s">
        <v>159</v>
      </c>
      <c r="CL5" s="49" t="s">
        <v>170</v>
      </c>
      <c r="CM5" s="49" t="s">
        <v>171</v>
      </c>
      <c r="CN5" s="49" t="s">
        <v>151</v>
      </c>
      <c r="CO5" s="49" t="s">
        <v>164</v>
      </c>
      <c r="CP5" s="49" t="s">
        <v>165</v>
      </c>
      <c r="CQ5" s="49" t="s">
        <v>154</v>
      </c>
      <c r="CR5" s="49" t="s">
        <v>155</v>
      </c>
      <c r="CS5" s="49" t="s">
        <v>156</v>
      </c>
      <c r="CT5" s="49" t="s">
        <v>157</v>
      </c>
      <c r="CU5" s="49" t="s">
        <v>158</v>
      </c>
      <c r="CV5" s="49" t="s">
        <v>159</v>
      </c>
      <c r="CW5" s="49" t="s">
        <v>149</v>
      </c>
      <c r="CX5" s="49" t="s">
        <v>150</v>
      </c>
      <c r="CY5" s="49" t="s">
        <v>151</v>
      </c>
      <c r="CZ5" s="49" t="s">
        <v>172</v>
      </c>
      <c r="DA5" s="49" t="s">
        <v>153</v>
      </c>
      <c r="DB5" s="49" t="s">
        <v>154</v>
      </c>
      <c r="DC5" s="49" t="s">
        <v>155</v>
      </c>
      <c r="DD5" s="49" t="s">
        <v>156</v>
      </c>
      <c r="DE5" s="49" t="s">
        <v>157</v>
      </c>
      <c r="DF5" s="49" t="s">
        <v>158</v>
      </c>
      <c r="DG5" s="49" t="s">
        <v>159</v>
      </c>
      <c r="DH5" s="49" t="s">
        <v>170</v>
      </c>
      <c r="DI5" s="49" t="s">
        <v>150</v>
      </c>
      <c r="DJ5" s="49" t="s">
        <v>163</v>
      </c>
      <c r="DK5" s="49" t="s">
        <v>169</v>
      </c>
      <c r="DL5" s="49" t="s">
        <v>153</v>
      </c>
      <c r="DM5" s="49" t="s">
        <v>154</v>
      </c>
      <c r="DN5" s="49" t="s">
        <v>155</v>
      </c>
      <c r="DO5" s="49" t="s">
        <v>156</v>
      </c>
      <c r="DP5" s="49" t="s">
        <v>157</v>
      </c>
      <c r="DQ5" s="49" t="s">
        <v>158</v>
      </c>
      <c r="DR5" s="49" t="s">
        <v>159</v>
      </c>
      <c r="DS5" s="49" t="s">
        <v>170</v>
      </c>
      <c r="DT5" s="49" t="s">
        <v>162</v>
      </c>
      <c r="DU5" s="49" t="s">
        <v>151</v>
      </c>
      <c r="DV5" s="49" t="s">
        <v>169</v>
      </c>
      <c r="DW5" s="49" t="s">
        <v>161</v>
      </c>
      <c r="DX5" s="49" t="s">
        <v>154</v>
      </c>
      <c r="DY5" s="49" t="s">
        <v>155</v>
      </c>
      <c r="DZ5" s="49" t="s">
        <v>156</v>
      </c>
      <c r="EA5" s="49" t="s">
        <v>157</v>
      </c>
      <c r="EB5" s="49" t="s">
        <v>158</v>
      </c>
      <c r="EC5" s="49" t="s">
        <v>159</v>
      </c>
      <c r="ED5" s="49" t="s">
        <v>149</v>
      </c>
      <c r="EE5" s="49" t="s">
        <v>150</v>
      </c>
      <c r="EF5" s="49" t="s">
        <v>151</v>
      </c>
      <c r="EG5" s="49" t="s">
        <v>169</v>
      </c>
      <c r="EH5" s="49" t="s">
        <v>161</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173</v>
      </c>
      <c r="EZ5" s="49" t="s">
        <v>149</v>
      </c>
      <c r="FA5" s="49" t="s">
        <v>162</v>
      </c>
      <c r="FB5" s="49" t="s">
        <v>151</v>
      </c>
      <c r="FC5" s="49" t="s">
        <v>164</v>
      </c>
      <c r="FD5" s="49" t="s">
        <v>165</v>
      </c>
      <c r="FE5" s="49" t="s">
        <v>154</v>
      </c>
      <c r="FF5" s="49" t="s">
        <v>155</v>
      </c>
      <c r="FG5" s="49" t="s">
        <v>156</v>
      </c>
      <c r="FH5" s="49" t="s">
        <v>157</v>
      </c>
      <c r="FI5" s="49" t="s">
        <v>158</v>
      </c>
      <c r="FJ5" s="49" t="s">
        <v>159</v>
      </c>
    </row>
    <row r="6" spans="1:166" s="54" customFormat="1" x14ac:dyDescent="0.15">
      <c r="A6" s="35" t="s">
        <v>174</v>
      </c>
      <c r="B6" s="50">
        <f>B8</f>
        <v>2024</v>
      </c>
      <c r="C6" s="50">
        <f t="shared" ref="C6:M6" si="2">C8</f>
        <v>16641</v>
      </c>
      <c r="D6" s="50">
        <f t="shared" si="2"/>
        <v>46</v>
      </c>
      <c r="E6" s="50">
        <f t="shared" si="2"/>
        <v>6</v>
      </c>
      <c r="F6" s="50">
        <f t="shared" si="2"/>
        <v>0</v>
      </c>
      <c r="G6" s="50">
        <f t="shared" si="2"/>
        <v>1</v>
      </c>
      <c r="H6" s="152" t="str">
        <f>IF(H8&lt;&gt;I8,H8,"")&amp;IF(I8&lt;&gt;J8,I8,"")&amp;"　"&amp;J8</f>
        <v>北海道標茶町　町立病院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5</v>
      </c>
      <c r="R6" s="50" t="str">
        <f t="shared" si="3"/>
        <v>-</v>
      </c>
      <c r="S6" s="50" t="str">
        <f t="shared" si="3"/>
        <v>ド 訓</v>
      </c>
      <c r="T6" s="50" t="str">
        <f t="shared" si="3"/>
        <v>救</v>
      </c>
      <c r="U6" s="51">
        <f>U8</f>
        <v>6836</v>
      </c>
      <c r="V6" s="51">
        <f>V8</f>
        <v>5985</v>
      </c>
      <c r="W6" s="50" t="str">
        <f>W8</f>
        <v>第１種該当</v>
      </c>
      <c r="X6" s="50" t="str">
        <f t="shared" ref="X6" si="4">X8</f>
        <v>-</v>
      </c>
      <c r="Y6" s="50" t="str">
        <f t="shared" si="3"/>
        <v>１０：１</v>
      </c>
      <c r="Z6" s="51">
        <f t="shared" si="3"/>
        <v>60</v>
      </c>
      <c r="AA6" s="51" t="str">
        <f t="shared" si="3"/>
        <v>-</v>
      </c>
      <c r="AB6" s="51" t="str">
        <f t="shared" si="3"/>
        <v>-</v>
      </c>
      <c r="AC6" s="51" t="str">
        <f t="shared" si="3"/>
        <v>-</v>
      </c>
      <c r="AD6" s="51" t="str">
        <f t="shared" si="3"/>
        <v>-</v>
      </c>
      <c r="AE6" s="51">
        <f t="shared" si="3"/>
        <v>60</v>
      </c>
      <c r="AF6" s="51">
        <f t="shared" si="3"/>
        <v>33</v>
      </c>
      <c r="AG6" s="51" t="str">
        <f t="shared" si="3"/>
        <v>-</v>
      </c>
      <c r="AH6" s="51">
        <f t="shared" si="3"/>
        <v>33</v>
      </c>
      <c r="AI6" s="52">
        <f>IF(AI8="-",NA(),AI8)</f>
        <v>100.5</v>
      </c>
      <c r="AJ6" s="52">
        <f t="shared" ref="AJ6:AR6" si="5">IF(AJ8="-",NA(),AJ8)</f>
        <v>100.3</v>
      </c>
      <c r="AK6" s="52">
        <f t="shared" si="5"/>
        <v>100.5</v>
      </c>
      <c r="AL6" s="52">
        <f t="shared" si="5"/>
        <v>100.1</v>
      </c>
      <c r="AM6" s="52">
        <f t="shared" si="5"/>
        <v>105.9</v>
      </c>
      <c r="AN6" s="52">
        <f t="shared" si="5"/>
        <v>100.7</v>
      </c>
      <c r="AO6" s="52">
        <f t="shared" si="5"/>
        <v>103.6</v>
      </c>
      <c r="AP6" s="52">
        <f t="shared" si="5"/>
        <v>101.9</v>
      </c>
      <c r="AQ6" s="52">
        <f t="shared" si="5"/>
        <v>96.7</v>
      </c>
      <c r="AR6" s="52">
        <f t="shared" si="5"/>
        <v>93.7</v>
      </c>
      <c r="AS6" s="52" t="str">
        <f>IF(AS8="-","【-】","【"&amp;SUBSTITUTE(TEXT(AS8,"#,##0.0"),"-","△")&amp;"】")</f>
        <v>【93.7】</v>
      </c>
      <c r="AT6" s="52">
        <f>IF(AT8="-",NA(),AT8)</f>
        <v>62.9</v>
      </c>
      <c r="AU6" s="52">
        <f t="shared" ref="AU6:BC6" si="6">IF(AU8="-",NA(),AU8)</f>
        <v>63.7</v>
      </c>
      <c r="AV6" s="52">
        <f t="shared" si="6"/>
        <v>60.3</v>
      </c>
      <c r="AW6" s="52">
        <f t="shared" si="6"/>
        <v>58</v>
      </c>
      <c r="AX6" s="52">
        <f t="shared" si="6"/>
        <v>56.4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47.4</v>
      </c>
      <c r="BF6" s="52">
        <f t="shared" ref="BF6:BN6" si="7">IF(BF8="-",NA(),BF8)</f>
        <v>48.3</v>
      </c>
      <c r="BG6" s="52">
        <f t="shared" si="7"/>
        <v>45.2</v>
      </c>
      <c r="BH6" s="52">
        <f t="shared" si="7"/>
        <v>41.8</v>
      </c>
      <c r="BI6" s="52">
        <f t="shared" si="7"/>
        <v>40.6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45.1</v>
      </c>
      <c r="BQ6" s="52">
        <f t="shared" ref="BQ6:BY6" si="8">IF(BQ8="-",NA(),BQ8)</f>
        <v>39.4</v>
      </c>
      <c r="BR6" s="52">
        <f t="shared" si="8"/>
        <v>38.700000000000003</v>
      </c>
      <c r="BS6" s="52">
        <f t="shared" si="8"/>
        <v>34.200000000000003</v>
      </c>
      <c r="BT6" s="52">
        <f t="shared" si="8"/>
        <v>38.200000000000003</v>
      </c>
      <c r="BU6" s="52">
        <f t="shared" si="8"/>
        <v>62.3</v>
      </c>
      <c r="BV6" s="52">
        <f t="shared" si="8"/>
        <v>62.1</v>
      </c>
      <c r="BW6" s="52">
        <f t="shared" si="8"/>
        <v>60.2</v>
      </c>
      <c r="BX6" s="52">
        <f t="shared" si="8"/>
        <v>60.6</v>
      </c>
      <c r="BY6" s="52">
        <f t="shared" si="8"/>
        <v>62.8</v>
      </c>
      <c r="BZ6" s="52" t="str">
        <f>IF(BZ8="-","【-】","【"&amp;SUBSTITUTE(TEXT(BZ8,"#,##0.0"),"-","△")&amp;"】")</f>
        <v>【70.7】</v>
      </c>
      <c r="CA6" s="53">
        <f>IF(CA8="-",NA(),CA8)</f>
        <v>28254</v>
      </c>
      <c r="CB6" s="53">
        <f t="shared" ref="CB6:CJ6" si="9">IF(CB8="-",NA(),CB8)</f>
        <v>28081</v>
      </c>
      <c r="CC6" s="53">
        <f t="shared" si="9"/>
        <v>28409</v>
      </c>
      <c r="CD6" s="53">
        <f t="shared" si="9"/>
        <v>27734</v>
      </c>
      <c r="CE6" s="53">
        <f t="shared" si="9"/>
        <v>28641</v>
      </c>
      <c r="CF6" s="53">
        <f t="shared" si="9"/>
        <v>27227</v>
      </c>
      <c r="CG6" s="53">
        <f t="shared" si="9"/>
        <v>28176</v>
      </c>
      <c r="CH6" s="53">
        <f t="shared" si="9"/>
        <v>29348</v>
      </c>
      <c r="CI6" s="53">
        <f t="shared" si="9"/>
        <v>29723</v>
      </c>
      <c r="CJ6" s="53">
        <f t="shared" si="9"/>
        <v>30242</v>
      </c>
      <c r="CK6" s="52" t="str">
        <f>IF(CK8="-","【-】","【"&amp;SUBSTITUTE(TEXT(CK8,"#,##0"),"-","△")&amp;"】")</f>
        <v>【63,608】</v>
      </c>
      <c r="CL6" s="53">
        <f>IF(CL8="-",NA(),CL8)</f>
        <v>7222</v>
      </c>
      <c r="CM6" s="53">
        <f t="shared" ref="CM6:CU6" si="10">IF(CM8="-",NA(),CM8)</f>
        <v>7274</v>
      </c>
      <c r="CN6" s="53">
        <f t="shared" si="10"/>
        <v>7789</v>
      </c>
      <c r="CO6" s="53">
        <f t="shared" si="10"/>
        <v>7603</v>
      </c>
      <c r="CP6" s="53">
        <f t="shared" si="10"/>
        <v>8282</v>
      </c>
      <c r="CQ6" s="53">
        <f t="shared" si="10"/>
        <v>9509</v>
      </c>
      <c r="CR6" s="53">
        <f t="shared" si="10"/>
        <v>9548</v>
      </c>
      <c r="CS6" s="53">
        <f t="shared" si="10"/>
        <v>9992</v>
      </c>
      <c r="CT6" s="53">
        <f t="shared" si="10"/>
        <v>9779</v>
      </c>
      <c r="CU6" s="53">
        <f t="shared" si="10"/>
        <v>9547</v>
      </c>
      <c r="CV6" s="52" t="str">
        <f>IF(CV8="-","【-】","【"&amp;SUBSTITUTE(TEXT(CV8,"#,##0"),"-","△")&amp;"】")</f>
        <v>【18,510】</v>
      </c>
      <c r="CW6" s="52">
        <f>IF(CW8="-",NA(),CW8)</f>
        <v>80.7</v>
      </c>
      <c r="CX6" s="52">
        <f t="shared" ref="CX6:DF6" si="11">IF(CX8="-",NA(),CX8)</f>
        <v>82.3</v>
      </c>
      <c r="CY6" s="52">
        <f t="shared" si="11"/>
        <v>86.1</v>
      </c>
      <c r="CZ6" s="52">
        <f t="shared" si="11"/>
        <v>91.5</v>
      </c>
      <c r="DA6" s="52">
        <f t="shared" si="11"/>
        <v>94.4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13</v>
      </c>
      <c r="DI6" s="52">
        <f t="shared" ref="DI6:DQ6" si="12">IF(DI8="-",NA(),DI8)</f>
        <v>11.8</v>
      </c>
      <c r="DJ6" s="52">
        <f t="shared" si="12"/>
        <v>13.5</v>
      </c>
      <c r="DK6" s="52">
        <f t="shared" si="12"/>
        <v>13.2</v>
      </c>
      <c r="DL6" s="52">
        <f t="shared" si="12"/>
        <v>14.1</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50.7</v>
      </c>
      <c r="EE6" s="52">
        <f t="shared" ref="EE6:EM6" si="14">IF(EE8="-",NA(),EE8)</f>
        <v>51.2</v>
      </c>
      <c r="EF6" s="52">
        <f t="shared" si="14"/>
        <v>52.3</v>
      </c>
      <c r="EG6" s="52">
        <f t="shared" si="14"/>
        <v>52.9</v>
      </c>
      <c r="EH6" s="52">
        <f t="shared" si="14"/>
        <v>53.3</v>
      </c>
      <c r="EI6" s="52">
        <f t="shared" si="14"/>
        <v>56.9</v>
      </c>
      <c r="EJ6" s="52">
        <f t="shared" si="14"/>
        <v>58.3</v>
      </c>
      <c r="EK6" s="52">
        <f t="shared" si="14"/>
        <v>59.2</v>
      </c>
      <c r="EL6" s="52">
        <f t="shared" si="14"/>
        <v>59.8</v>
      </c>
      <c r="EM6" s="52">
        <f t="shared" si="14"/>
        <v>60.6</v>
      </c>
      <c r="EN6" s="52" t="str">
        <f>IF(EN8="-","【-】","【"&amp;SUBSTITUTE(TEXT(EN8,"#,##0.0"),"-","△")&amp;"】")</f>
        <v>【58.0】</v>
      </c>
      <c r="EO6" s="52">
        <f>IF(EO8="-",NA(),EO8)</f>
        <v>84.3</v>
      </c>
      <c r="EP6" s="52">
        <f t="shared" ref="EP6:EX6" si="15">IF(EP8="-",NA(),EP8)</f>
        <v>77.7</v>
      </c>
      <c r="EQ6" s="52">
        <f t="shared" si="15"/>
        <v>78.3</v>
      </c>
      <c r="ER6" s="52">
        <f t="shared" si="15"/>
        <v>74.400000000000006</v>
      </c>
      <c r="ES6" s="52">
        <f t="shared" si="15"/>
        <v>68.8</v>
      </c>
      <c r="ET6" s="52">
        <f t="shared" si="15"/>
        <v>72.5</v>
      </c>
      <c r="EU6" s="52">
        <f t="shared" si="15"/>
        <v>72.3</v>
      </c>
      <c r="EV6" s="52">
        <f t="shared" si="15"/>
        <v>72</v>
      </c>
      <c r="EW6" s="52">
        <f t="shared" si="15"/>
        <v>72</v>
      </c>
      <c r="EX6" s="52">
        <f t="shared" si="15"/>
        <v>72.400000000000006</v>
      </c>
      <c r="EY6" s="52" t="str">
        <f>IF(EY8="-","【-】","【"&amp;SUBSTITUTE(TEXT(EY8,"#,##0.0"),"-","△")&amp;"】")</f>
        <v>【70.8】</v>
      </c>
      <c r="EZ6" s="53">
        <f>IF(EZ8="-",NA(),EZ8)</f>
        <v>53655217</v>
      </c>
      <c r="FA6" s="53">
        <f t="shared" ref="FA6:FI6" si="16">IF(FA8="-",NA(),FA8)</f>
        <v>53556717</v>
      </c>
      <c r="FB6" s="53">
        <f t="shared" si="16"/>
        <v>53932733</v>
      </c>
      <c r="FC6" s="53">
        <f t="shared" si="16"/>
        <v>54848400</v>
      </c>
      <c r="FD6" s="53">
        <f t="shared" si="16"/>
        <v>55744333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175</v>
      </c>
      <c r="B7" s="50">
        <f t="shared" ref="B7:AH7" si="17">B8</f>
        <v>2024</v>
      </c>
      <c r="C7" s="50">
        <f t="shared" si="17"/>
        <v>16641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5</v>
      </c>
      <c r="R7" s="50" t="str">
        <f t="shared" si="17"/>
        <v>-</v>
      </c>
      <c r="S7" s="50" t="str">
        <f t="shared" si="17"/>
        <v>ド 訓</v>
      </c>
      <c r="T7" s="50" t="str">
        <f t="shared" si="17"/>
        <v>救</v>
      </c>
      <c r="U7" s="51">
        <f>U8</f>
        <v>6836</v>
      </c>
      <c r="V7" s="51">
        <f>V8</f>
        <v>5985</v>
      </c>
      <c r="W7" s="50" t="str">
        <f>W8</f>
        <v>第１種該当</v>
      </c>
      <c r="X7" s="50" t="str">
        <f t="shared" si="17"/>
        <v>-</v>
      </c>
      <c r="Y7" s="50" t="str">
        <f t="shared" si="17"/>
        <v>１０：１</v>
      </c>
      <c r="Z7" s="51">
        <f t="shared" si="17"/>
        <v>60</v>
      </c>
      <c r="AA7" s="51" t="str">
        <f t="shared" si="17"/>
        <v>-</v>
      </c>
      <c r="AB7" s="51" t="str">
        <f t="shared" si="17"/>
        <v>-</v>
      </c>
      <c r="AC7" s="51" t="str">
        <f t="shared" si="17"/>
        <v>-</v>
      </c>
      <c r="AD7" s="51" t="str">
        <f t="shared" si="17"/>
        <v>-</v>
      </c>
      <c r="AE7" s="51">
        <f t="shared" si="17"/>
        <v>60</v>
      </c>
      <c r="AF7" s="51">
        <f t="shared" si="17"/>
        <v>33</v>
      </c>
      <c r="AG7" s="51" t="str">
        <f t="shared" si="17"/>
        <v>-</v>
      </c>
      <c r="AH7" s="51">
        <f t="shared" si="17"/>
        <v>33</v>
      </c>
      <c r="AI7" s="52">
        <f>AI8</f>
        <v>100.5</v>
      </c>
      <c r="AJ7" s="52">
        <f t="shared" ref="AJ7:AR7" si="18">AJ8</f>
        <v>100.3</v>
      </c>
      <c r="AK7" s="52">
        <f t="shared" si="18"/>
        <v>100.5</v>
      </c>
      <c r="AL7" s="52">
        <f t="shared" si="18"/>
        <v>100.1</v>
      </c>
      <c r="AM7" s="52">
        <f t="shared" si="18"/>
        <v>105.9</v>
      </c>
      <c r="AN7" s="52">
        <f t="shared" si="18"/>
        <v>100.7</v>
      </c>
      <c r="AO7" s="52">
        <f t="shared" si="18"/>
        <v>103.6</v>
      </c>
      <c r="AP7" s="52">
        <f t="shared" si="18"/>
        <v>101.9</v>
      </c>
      <c r="AQ7" s="52">
        <f t="shared" si="18"/>
        <v>96.7</v>
      </c>
      <c r="AR7" s="52">
        <f t="shared" si="18"/>
        <v>93.7</v>
      </c>
      <c r="AS7" s="52"/>
      <c r="AT7" s="52">
        <f>AT8</f>
        <v>62.9</v>
      </c>
      <c r="AU7" s="52">
        <f t="shared" ref="AU7:BC7" si="19">AU8</f>
        <v>63.7</v>
      </c>
      <c r="AV7" s="52">
        <f t="shared" si="19"/>
        <v>60.3</v>
      </c>
      <c r="AW7" s="52">
        <f t="shared" si="19"/>
        <v>58</v>
      </c>
      <c r="AX7" s="52">
        <f t="shared" si="19"/>
        <v>56.4</v>
      </c>
      <c r="AY7" s="52">
        <f t="shared" si="19"/>
        <v>73.8</v>
      </c>
      <c r="AZ7" s="52">
        <f t="shared" si="19"/>
        <v>75.5</v>
      </c>
      <c r="BA7" s="52">
        <f t="shared" si="19"/>
        <v>74.599999999999994</v>
      </c>
      <c r="BB7" s="52">
        <f t="shared" si="19"/>
        <v>73.599999999999994</v>
      </c>
      <c r="BC7" s="52">
        <f t="shared" si="19"/>
        <v>71.2</v>
      </c>
      <c r="BD7" s="52"/>
      <c r="BE7" s="52">
        <f>BE8</f>
        <v>47.4</v>
      </c>
      <c r="BF7" s="52">
        <f t="shared" ref="BF7:BN7" si="20">BF8</f>
        <v>48.3</v>
      </c>
      <c r="BG7" s="52">
        <f t="shared" si="20"/>
        <v>45.2</v>
      </c>
      <c r="BH7" s="52">
        <f t="shared" si="20"/>
        <v>41.8</v>
      </c>
      <c r="BI7" s="52">
        <f t="shared" si="20"/>
        <v>40.6</v>
      </c>
      <c r="BJ7" s="52">
        <f t="shared" si="20"/>
        <v>69.900000000000006</v>
      </c>
      <c r="BK7" s="52">
        <f t="shared" si="20"/>
        <v>71.599999999999994</v>
      </c>
      <c r="BL7" s="52">
        <f t="shared" si="20"/>
        <v>70.8</v>
      </c>
      <c r="BM7" s="52">
        <f t="shared" si="20"/>
        <v>69.7</v>
      </c>
      <c r="BN7" s="52">
        <f t="shared" si="20"/>
        <v>67</v>
      </c>
      <c r="BO7" s="52"/>
      <c r="BP7" s="52">
        <f>BP8</f>
        <v>45.1</v>
      </c>
      <c r="BQ7" s="52">
        <f t="shared" ref="BQ7:BY7" si="21">BQ8</f>
        <v>39.4</v>
      </c>
      <c r="BR7" s="52">
        <f t="shared" si="21"/>
        <v>38.700000000000003</v>
      </c>
      <c r="BS7" s="52">
        <f t="shared" si="21"/>
        <v>34.200000000000003</v>
      </c>
      <c r="BT7" s="52">
        <f t="shared" si="21"/>
        <v>38.200000000000003</v>
      </c>
      <c r="BU7" s="52">
        <f t="shared" si="21"/>
        <v>62.3</v>
      </c>
      <c r="BV7" s="52">
        <f t="shared" si="21"/>
        <v>62.1</v>
      </c>
      <c r="BW7" s="52">
        <f t="shared" si="21"/>
        <v>60.2</v>
      </c>
      <c r="BX7" s="52">
        <f t="shared" si="21"/>
        <v>60.6</v>
      </c>
      <c r="BY7" s="52">
        <f t="shared" si="21"/>
        <v>62.8</v>
      </c>
      <c r="BZ7" s="52"/>
      <c r="CA7" s="53">
        <f>CA8</f>
        <v>28254</v>
      </c>
      <c r="CB7" s="53">
        <f t="shared" ref="CB7:CJ7" si="22">CB8</f>
        <v>28081</v>
      </c>
      <c r="CC7" s="53">
        <f t="shared" si="22"/>
        <v>28409</v>
      </c>
      <c r="CD7" s="53">
        <f t="shared" si="22"/>
        <v>27734</v>
      </c>
      <c r="CE7" s="53">
        <f t="shared" si="22"/>
        <v>28641</v>
      </c>
      <c r="CF7" s="53">
        <f t="shared" si="22"/>
        <v>27227</v>
      </c>
      <c r="CG7" s="53">
        <f t="shared" si="22"/>
        <v>28176</v>
      </c>
      <c r="CH7" s="53">
        <f t="shared" si="22"/>
        <v>29348</v>
      </c>
      <c r="CI7" s="53">
        <f t="shared" si="22"/>
        <v>29723</v>
      </c>
      <c r="CJ7" s="53">
        <f t="shared" si="22"/>
        <v>30242</v>
      </c>
      <c r="CK7" s="52"/>
      <c r="CL7" s="53">
        <f>CL8</f>
        <v>7222</v>
      </c>
      <c r="CM7" s="53">
        <f t="shared" ref="CM7:CU7" si="23">CM8</f>
        <v>7274</v>
      </c>
      <c r="CN7" s="53">
        <f t="shared" si="23"/>
        <v>7789</v>
      </c>
      <c r="CO7" s="53">
        <f t="shared" si="23"/>
        <v>7603</v>
      </c>
      <c r="CP7" s="53">
        <f t="shared" si="23"/>
        <v>8282</v>
      </c>
      <c r="CQ7" s="53">
        <f t="shared" si="23"/>
        <v>9509</v>
      </c>
      <c r="CR7" s="53">
        <f t="shared" si="23"/>
        <v>9548</v>
      </c>
      <c r="CS7" s="53">
        <f t="shared" si="23"/>
        <v>9992</v>
      </c>
      <c r="CT7" s="53">
        <f t="shared" si="23"/>
        <v>9779</v>
      </c>
      <c r="CU7" s="53">
        <f t="shared" si="23"/>
        <v>9547</v>
      </c>
      <c r="CV7" s="52"/>
      <c r="CW7" s="52">
        <f>CW8</f>
        <v>80.7</v>
      </c>
      <c r="CX7" s="52">
        <f t="shared" ref="CX7:DF7" si="24">CX8</f>
        <v>82.3</v>
      </c>
      <c r="CY7" s="52">
        <f t="shared" si="24"/>
        <v>86.1</v>
      </c>
      <c r="CZ7" s="52">
        <f t="shared" si="24"/>
        <v>91.5</v>
      </c>
      <c r="DA7" s="52">
        <f t="shared" si="24"/>
        <v>94.4</v>
      </c>
      <c r="DB7" s="52">
        <f t="shared" si="24"/>
        <v>77.7</v>
      </c>
      <c r="DC7" s="52">
        <f t="shared" si="24"/>
        <v>75.7</v>
      </c>
      <c r="DD7" s="52">
        <f t="shared" si="24"/>
        <v>75.400000000000006</v>
      </c>
      <c r="DE7" s="52">
        <f t="shared" si="24"/>
        <v>77.5</v>
      </c>
      <c r="DF7" s="52">
        <f t="shared" si="24"/>
        <v>80.900000000000006</v>
      </c>
      <c r="DG7" s="52"/>
      <c r="DH7" s="52">
        <f>DH8</f>
        <v>13</v>
      </c>
      <c r="DI7" s="52">
        <f t="shared" ref="DI7:DQ7" si="25">DI8</f>
        <v>11.8</v>
      </c>
      <c r="DJ7" s="52">
        <f t="shared" si="25"/>
        <v>13.5</v>
      </c>
      <c r="DK7" s="52">
        <f t="shared" si="25"/>
        <v>13.2</v>
      </c>
      <c r="DL7" s="52">
        <f t="shared" si="25"/>
        <v>14.1</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50.7</v>
      </c>
      <c r="EE7" s="52">
        <f t="shared" ref="EE7:EM7" si="27">EE8</f>
        <v>51.2</v>
      </c>
      <c r="EF7" s="52">
        <f t="shared" si="27"/>
        <v>52.3</v>
      </c>
      <c r="EG7" s="52">
        <f t="shared" si="27"/>
        <v>52.9</v>
      </c>
      <c r="EH7" s="52">
        <f t="shared" si="27"/>
        <v>53.3</v>
      </c>
      <c r="EI7" s="52">
        <f t="shared" si="27"/>
        <v>56.9</v>
      </c>
      <c r="EJ7" s="52">
        <f t="shared" si="27"/>
        <v>58.3</v>
      </c>
      <c r="EK7" s="52">
        <f t="shared" si="27"/>
        <v>59.2</v>
      </c>
      <c r="EL7" s="52">
        <f t="shared" si="27"/>
        <v>59.8</v>
      </c>
      <c r="EM7" s="52">
        <f t="shared" si="27"/>
        <v>60.6</v>
      </c>
      <c r="EN7" s="52"/>
      <c r="EO7" s="52">
        <f>EO8</f>
        <v>84.3</v>
      </c>
      <c r="EP7" s="52">
        <f t="shared" ref="EP7:EX7" si="28">EP8</f>
        <v>77.7</v>
      </c>
      <c r="EQ7" s="52">
        <f t="shared" si="28"/>
        <v>78.3</v>
      </c>
      <c r="ER7" s="52">
        <f t="shared" si="28"/>
        <v>74.400000000000006</v>
      </c>
      <c r="ES7" s="52">
        <f t="shared" si="28"/>
        <v>68.8</v>
      </c>
      <c r="ET7" s="52">
        <f t="shared" si="28"/>
        <v>72.5</v>
      </c>
      <c r="EU7" s="52">
        <f t="shared" si="28"/>
        <v>72.3</v>
      </c>
      <c r="EV7" s="52">
        <f t="shared" si="28"/>
        <v>72</v>
      </c>
      <c r="EW7" s="52">
        <f t="shared" si="28"/>
        <v>72</v>
      </c>
      <c r="EX7" s="52">
        <f t="shared" si="28"/>
        <v>72.400000000000006</v>
      </c>
      <c r="EY7" s="52"/>
      <c r="EZ7" s="53">
        <f>EZ8</f>
        <v>53655217</v>
      </c>
      <c r="FA7" s="53">
        <f t="shared" ref="FA7:FI7" si="29">FA8</f>
        <v>53556717</v>
      </c>
      <c r="FB7" s="53">
        <f t="shared" si="29"/>
        <v>53932733</v>
      </c>
      <c r="FC7" s="53">
        <f t="shared" si="29"/>
        <v>54848400</v>
      </c>
      <c r="FD7" s="53">
        <f t="shared" si="29"/>
        <v>55744333</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16641</v>
      </c>
      <c r="D8" s="55">
        <v>46</v>
      </c>
      <c r="E8" s="55">
        <v>6</v>
      </c>
      <c r="F8" s="55">
        <v>0</v>
      </c>
      <c r="G8" s="55">
        <v>1</v>
      </c>
      <c r="H8" s="55" t="s">
        <v>176</v>
      </c>
      <c r="I8" s="55" t="s">
        <v>177</v>
      </c>
      <c r="J8" s="55" t="s">
        <v>178</v>
      </c>
      <c r="K8" s="55" t="s">
        <v>179</v>
      </c>
      <c r="L8" s="55" t="s">
        <v>180</v>
      </c>
      <c r="M8" s="55" t="s">
        <v>181</v>
      </c>
      <c r="N8" s="55" t="s">
        <v>182</v>
      </c>
      <c r="O8" s="55" t="s">
        <v>183</v>
      </c>
      <c r="P8" s="55" t="s">
        <v>184</v>
      </c>
      <c r="Q8" s="56">
        <v>5</v>
      </c>
      <c r="R8" s="55" t="s">
        <v>40</v>
      </c>
      <c r="S8" s="55" t="s">
        <v>185</v>
      </c>
      <c r="T8" s="55" t="s">
        <v>186</v>
      </c>
      <c r="U8" s="56">
        <v>6836</v>
      </c>
      <c r="V8" s="56">
        <v>5985</v>
      </c>
      <c r="W8" s="55" t="s">
        <v>187</v>
      </c>
      <c r="X8" s="55" t="s">
        <v>40</v>
      </c>
      <c r="Y8" s="57" t="s">
        <v>188</v>
      </c>
      <c r="Z8" s="56">
        <v>60</v>
      </c>
      <c r="AA8" s="56" t="s">
        <v>40</v>
      </c>
      <c r="AB8" s="56" t="s">
        <v>40</v>
      </c>
      <c r="AC8" s="56" t="s">
        <v>40</v>
      </c>
      <c r="AD8" s="56" t="s">
        <v>40</v>
      </c>
      <c r="AE8" s="56">
        <v>60</v>
      </c>
      <c r="AF8" s="56">
        <v>33</v>
      </c>
      <c r="AG8" s="56" t="s">
        <v>40</v>
      </c>
      <c r="AH8" s="56">
        <v>33</v>
      </c>
      <c r="AI8" s="58">
        <v>100.5</v>
      </c>
      <c r="AJ8" s="58">
        <v>100.3</v>
      </c>
      <c r="AK8" s="58">
        <v>100.5</v>
      </c>
      <c r="AL8" s="58">
        <v>100.1</v>
      </c>
      <c r="AM8" s="58">
        <v>105.9</v>
      </c>
      <c r="AN8" s="58">
        <v>100.7</v>
      </c>
      <c r="AO8" s="58">
        <v>103.6</v>
      </c>
      <c r="AP8" s="58">
        <v>101.9</v>
      </c>
      <c r="AQ8" s="58">
        <v>96.7</v>
      </c>
      <c r="AR8" s="58">
        <v>93.7</v>
      </c>
      <c r="AS8" s="58">
        <v>93.7</v>
      </c>
      <c r="AT8" s="58">
        <v>62.9</v>
      </c>
      <c r="AU8" s="58">
        <v>63.7</v>
      </c>
      <c r="AV8" s="58">
        <v>60.3</v>
      </c>
      <c r="AW8" s="58">
        <v>58</v>
      </c>
      <c r="AX8" s="58">
        <v>56.4</v>
      </c>
      <c r="AY8" s="58">
        <v>73.8</v>
      </c>
      <c r="AZ8" s="58">
        <v>75.5</v>
      </c>
      <c r="BA8" s="58">
        <v>74.599999999999994</v>
      </c>
      <c r="BB8" s="58">
        <v>73.599999999999994</v>
      </c>
      <c r="BC8" s="58">
        <v>71.2</v>
      </c>
      <c r="BD8" s="58">
        <v>85.2</v>
      </c>
      <c r="BE8" s="59">
        <v>47.4</v>
      </c>
      <c r="BF8" s="59">
        <v>48.3</v>
      </c>
      <c r="BG8" s="59">
        <v>45.2</v>
      </c>
      <c r="BH8" s="59">
        <v>41.8</v>
      </c>
      <c r="BI8" s="59">
        <v>40.6</v>
      </c>
      <c r="BJ8" s="59">
        <v>69.900000000000006</v>
      </c>
      <c r="BK8" s="59">
        <v>71.599999999999994</v>
      </c>
      <c r="BL8" s="59">
        <v>70.8</v>
      </c>
      <c r="BM8" s="59">
        <v>69.7</v>
      </c>
      <c r="BN8" s="59">
        <v>67</v>
      </c>
      <c r="BO8" s="59">
        <v>82.6</v>
      </c>
      <c r="BP8" s="58">
        <v>45.1</v>
      </c>
      <c r="BQ8" s="58">
        <v>39.4</v>
      </c>
      <c r="BR8" s="58">
        <v>38.700000000000003</v>
      </c>
      <c r="BS8" s="58">
        <v>34.200000000000003</v>
      </c>
      <c r="BT8" s="58">
        <v>38.200000000000003</v>
      </c>
      <c r="BU8" s="58">
        <v>62.3</v>
      </c>
      <c r="BV8" s="58">
        <v>62.1</v>
      </c>
      <c r="BW8" s="58">
        <v>60.2</v>
      </c>
      <c r="BX8" s="58">
        <v>60.6</v>
      </c>
      <c r="BY8" s="58">
        <v>62.8</v>
      </c>
      <c r="BZ8" s="58">
        <v>70.7</v>
      </c>
      <c r="CA8" s="59">
        <v>28254</v>
      </c>
      <c r="CB8" s="59">
        <v>28081</v>
      </c>
      <c r="CC8" s="59">
        <v>28409</v>
      </c>
      <c r="CD8" s="59">
        <v>27734</v>
      </c>
      <c r="CE8" s="59">
        <v>28641</v>
      </c>
      <c r="CF8" s="59">
        <v>27227</v>
      </c>
      <c r="CG8" s="59">
        <v>28176</v>
      </c>
      <c r="CH8" s="59">
        <v>29348</v>
      </c>
      <c r="CI8" s="59">
        <v>29723</v>
      </c>
      <c r="CJ8" s="59">
        <v>30242</v>
      </c>
      <c r="CK8" s="58">
        <v>63608</v>
      </c>
      <c r="CL8" s="59">
        <v>7222</v>
      </c>
      <c r="CM8" s="59">
        <v>7274</v>
      </c>
      <c r="CN8" s="59">
        <v>7789</v>
      </c>
      <c r="CO8" s="59">
        <v>7603</v>
      </c>
      <c r="CP8" s="59">
        <v>8282</v>
      </c>
      <c r="CQ8" s="59">
        <v>9509</v>
      </c>
      <c r="CR8" s="59">
        <v>9548</v>
      </c>
      <c r="CS8" s="59">
        <v>9992</v>
      </c>
      <c r="CT8" s="59">
        <v>9779</v>
      </c>
      <c r="CU8" s="59">
        <v>9547</v>
      </c>
      <c r="CV8" s="58">
        <v>18510</v>
      </c>
      <c r="CW8" s="59">
        <v>80.7</v>
      </c>
      <c r="CX8" s="59">
        <v>82.3</v>
      </c>
      <c r="CY8" s="59">
        <v>86.1</v>
      </c>
      <c r="CZ8" s="59">
        <v>91.5</v>
      </c>
      <c r="DA8" s="59">
        <v>94.4</v>
      </c>
      <c r="DB8" s="59">
        <v>77.7</v>
      </c>
      <c r="DC8" s="59">
        <v>75.7</v>
      </c>
      <c r="DD8" s="59">
        <v>75.400000000000006</v>
      </c>
      <c r="DE8" s="59">
        <v>77.5</v>
      </c>
      <c r="DF8" s="59">
        <v>80.900000000000006</v>
      </c>
      <c r="DG8" s="59">
        <v>57.7</v>
      </c>
      <c r="DH8" s="59">
        <v>13</v>
      </c>
      <c r="DI8" s="59">
        <v>11.8</v>
      </c>
      <c r="DJ8" s="59">
        <v>13.5</v>
      </c>
      <c r="DK8" s="59">
        <v>13.2</v>
      </c>
      <c r="DL8" s="59">
        <v>14.1</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50.7</v>
      </c>
      <c r="EE8" s="58">
        <v>51.2</v>
      </c>
      <c r="EF8" s="58">
        <v>52.3</v>
      </c>
      <c r="EG8" s="58">
        <v>52.9</v>
      </c>
      <c r="EH8" s="58">
        <v>53.3</v>
      </c>
      <c r="EI8" s="58">
        <v>56.9</v>
      </c>
      <c r="EJ8" s="58">
        <v>58.3</v>
      </c>
      <c r="EK8" s="58">
        <v>59.2</v>
      </c>
      <c r="EL8" s="58">
        <v>59.8</v>
      </c>
      <c r="EM8" s="58">
        <v>60.6</v>
      </c>
      <c r="EN8" s="58">
        <v>58</v>
      </c>
      <c r="EO8" s="58">
        <v>84.3</v>
      </c>
      <c r="EP8" s="58">
        <v>77.7</v>
      </c>
      <c r="EQ8" s="58">
        <v>78.3</v>
      </c>
      <c r="ER8" s="58">
        <v>74.400000000000006</v>
      </c>
      <c r="ES8" s="58">
        <v>68.8</v>
      </c>
      <c r="ET8" s="58">
        <v>72.5</v>
      </c>
      <c r="EU8" s="58">
        <v>72.3</v>
      </c>
      <c r="EV8" s="58">
        <v>72</v>
      </c>
      <c r="EW8" s="58">
        <v>72</v>
      </c>
      <c r="EX8" s="58">
        <v>72.400000000000006</v>
      </c>
      <c r="EY8" s="58">
        <v>70.8</v>
      </c>
      <c r="EZ8" s="59">
        <v>53655217</v>
      </c>
      <c r="FA8" s="59">
        <v>53556717</v>
      </c>
      <c r="FB8" s="59">
        <v>53932733</v>
      </c>
      <c r="FC8" s="59">
        <v>54848400</v>
      </c>
      <c r="FD8" s="59">
        <v>55744333</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日比野　仁昇</cp:lastModifiedBy>
  <cp:lastPrinted>2026-02-05T06:41:57Z</cp:lastPrinted>
  <dcterms:created xsi:type="dcterms:W3CDTF">2025-12-15T04:54:14Z</dcterms:created>
  <dcterms:modified xsi:type="dcterms:W3CDTF">2026-02-05T07:01:49Z</dcterms:modified>
  <cp:category/>
</cp:coreProperties>
</file>